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8E59642A-84FA-0A42-89E2-2E6A5EAF151B}" xr6:coauthVersionLast="45" xr6:coauthVersionMax="45" xr10:uidLastSave="{00000000-0000-0000-0000-000000000000}"/>
  <bookViews>
    <workbookView xWindow="1420" yWindow="580" windowWidth="27380" windowHeight="15680" xr2:uid="{00000000-000D-0000-FFFF-FFFF00000000}"/>
  </bookViews>
  <sheets>
    <sheet name="IPL ПЛ без экипировки" sheetId="3" r:id="rId1"/>
    <sheet name="IPL Двоеборье без экипировки" sheetId="4" r:id="rId2"/>
    <sheet name="IPL Жим без экипировки" sheetId="2" r:id="rId3"/>
    <sheet name="IPL Тяга без экипироки" sheetId="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4" i="1" l="1"/>
  <c r="M41" i="1"/>
  <c r="M38" i="1"/>
  <c r="M35" i="1"/>
  <c r="M30" i="1"/>
  <c r="M31" i="1"/>
  <c r="M32" i="1"/>
  <c r="M28" i="1"/>
  <c r="M25" i="1"/>
  <c r="M22" i="1"/>
  <c r="M19" i="1"/>
  <c r="M16" i="1"/>
  <c r="M13" i="1"/>
  <c r="M10" i="1"/>
  <c r="M9" i="1"/>
  <c r="M6" i="1"/>
  <c r="M54" i="2"/>
  <c r="M53" i="2"/>
  <c r="M49" i="2"/>
  <c r="M50" i="2"/>
  <c r="M48" i="2"/>
  <c r="M43" i="2"/>
  <c r="M44" i="2"/>
  <c r="M45" i="2"/>
  <c r="M42" i="2"/>
  <c r="M37" i="2"/>
  <c r="M38" i="2"/>
  <c r="M39" i="2"/>
  <c r="M36" i="2"/>
  <c r="M31" i="2"/>
  <c r="M32" i="2"/>
  <c r="M33" i="2"/>
  <c r="M26" i="2"/>
  <c r="M27" i="2"/>
  <c r="M24" i="2"/>
  <c r="M15" i="2"/>
  <c r="M12" i="2"/>
  <c r="M9" i="2"/>
  <c r="M6" i="2"/>
  <c r="Q35" i="4"/>
  <c r="Q32" i="4"/>
  <c r="Q29" i="4"/>
  <c r="Q25" i="4"/>
  <c r="Q26" i="4"/>
  <c r="Q24" i="4"/>
  <c r="Q21" i="4"/>
  <c r="Q18" i="4"/>
  <c r="Q15" i="4"/>
  <c r="Q9" i="4"/>
  <c r="Q6" i="4"/>
  <c r="U44" i="3"/>
  <c r="U41" i="3"/>
  <c r="U40" i="3"/>
  <c r="U37" i="3"/>
  <c r="U36" i="3"/>
  <c r="U31" i="3"/>
  <c r="U32" i="3"/>
  <c r="U33" i="3"/>
  <c r="U20" i="3"/>
  <c r="U19" i="3"/>
  <c r="U12" i="3"/>
  <c r="U13" i="3"/>
  <c r="U11" i="3"/>
  <c r="U7" i="3"/>
  <c r="U8" i="3"/>
  <c r="U6" i="3"/>
  <c r="T44" i="3"/>
  <c r="T40" i="3"/>
  <c r="T37" i="3"/>
  <c r="T31" i="3"/>
  <c r="T36" i="3"/>
  <c r="T32" i="3"/>
  <c r="T30" i="3"/>
  <c r="T27" i="3"/>
  <c r="T24" i="3"/>
  <c r="T21" i="3"/>
  <c r="T20" i="3"/>
  <c r="T19" i="3"/>
  <c r="T16" i="3"/>
  <c r="T13" i="3"/>
  <c r="T12" i="3"/>
  <c r="T11" i="3"/>
  <c r="T7" i="3"/>
  <c r="T8" i="3"/>
  <c r="T6" i="3" l="1"/>
  <c r="F29" i="1" l="1"/>
  <c r="M29" i="1" s="1"/>
  <c r="F30" i="2"/>
  <c r="M30" i="2" s="1"/>
  <c r="M25" i="2"/>
  <c r="F21" i="2"/>
  <c r="M21" i="2" s="1"/>
  <c r="F18" i="2"/>
  <c r="M18" i="2" s="1"/>
  <c r="F16" i="3"/>
  <c r="U16" i="3" s="1"/>
  <c r="F12" i="4" l="1"/>
  <c r="Q12" i="4" s="1"/>
  <c r="F30" i="3" l="1"/>
  <c r="U30" i="3" s="1"/>
  <c r="F27" i="3"/>
  <c r="U27" i="3" s="1"/>
  <c r="F24" i="3"/>
  <c r="U24" i="3" s="1"/>
  <c r="F21" i="3"/>
  <c r="U21" i="3" s="1"/>
</calcChain>
</file>

<file path=xl/sharedStrings.xml><?xml version="1.0" encoding="utf-8"?>
<sst xmlns="http://schemas.openxmlformats.org/spreadsheetml/2006/main" count="601" uniqueCount="175">
  <si>
    <t>ФИО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</si>
  <si>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</si>
  <si>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</si>
  <si>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</si>
  <si>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</si>
  <si>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</si>
  <si>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</si>
  <si>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</si>
  <si>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</si>
  <si>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</si>
  <si>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52</t>
  </si>
  <si>
    <t>ВЕСОВАЯ КАТЕГОРИЯ   56</t>
  </si>
  <si>
    <t>Груздева Дарья</t>
  </si>
  <si>
    <t xml:space="preserve">Великий Устюг/Вологодская область </t>
  </si>
  <si>
    <t xml:space="preserve">Котлас/Архангельская область </t>
  </si>
  <si>
    <t>Павлов Д.</t>
  </si>
  <si>
    <t>ВЕСОВАЯ КАТЕГОРИЯ   60</t>
  </si>
  <si>
    <t>Пахнева Людмила</t>
  </si>
  <si>
    <t>ВЕСОВАЯ КАТЕГОРИЯ   67.5</t>
  </si>
  <si>
    <t>ВЕСОВАЯ КАТЕГОРИЯ   82.5</t>
  </si>
  <si>
    <t>Плакан Светлана</t>
  </si>
  <si>
    <t>Малых Никита</t>
  </si>
  <si>
    <t>Юноши 15-19 (17.08.2005)/15</t>
  </si>
  <si>
    <t>Малышев Алексей</t>
  </si>
  <si>
    <t>Вологда/Вологодская область</t>
  </si>
  <si>
    <t>Малышев Р.</t>
  </si>
  <si>
    <t>Двойников Олег</t>
  </si>
  <si>
    <t>Мастера 60-64 (08.10.1960)/60</t>
  </si>
  <si>
    <t xml:space="preserve">Дурягин Кирилл </t>
  </si>
  <si>
    <t>Юноши 15-19 (13.08.2005)/15</t>
  </si>
  <si>
    <t>Щепелин Евгений</t>
  </si>
  <si>
    <t>ВЕСОВАЯ КАТЕГОРИЯ   75</t>
  </si>
  <si>
    <t>Борзоногов Илья</t>
  </si>
  <si>
    <t>Пешков Игорь</t>
  </si>
  <si>
    <t>Открытая (08.05.1989)/31</t>
  </si>
  <si>
    <t>Труняков Виталий</t>
  </si>
  <si>
    <t>Юноши 15-19 (04.01.2005)/16</t>
  </si>
  <si>
    <t>Шашерин Артём</t>
  </si>
  <si>
    <t>Открытая (08.11.1984)/36</t>
  </si>
  <si>
    <t>Рассохин А.</t>
  </si>
  <si>
    <t>Степичев Андрей</t>
  </si>
  <si>
    <t>ВЕСОВАЯ КАТЕГОРИЯ   90</t>
  </si>
  <si>
    <t>Малышев Роман</t>
  </si>
  <si>
    <t>ВЕСОВАЯ КАТЕГОРИЯ   100</t>
  </si>
  <si>
    <t>Моисеев Сергей</t>
  </si>
  <si>
    <t>ВЕСОВАЯ КАТЕГОРИЯ   110</t>
  </si>
  <si>
    <t>ВЕСОВАЯ КАТЕГОРИЯ   125</t>
  </si>
  <si>
    <t>Сыктывкар/Республика Коми</t>
  </si>
  <si>
    <t>Никитчук Сергей</t>
  </si>
  <si>
    <t/>
  </si>
  <si>
    <t xml:space="preserve">Абсолютный зачёт </t>
  </si>
  <si>
    <t>Женщины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</si>
  <si>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</si>
  <si>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</si>
  <si>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</si>
  <si>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</si>
  <si>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Сумма </t>
  </si>
  <si>
    <t xml:space="preserve">Wilks </t>
  </si>
  <si>
    <t xml:space="preserve">Мужчины </t>
  </si>
  <si>
    <t xml:space="preserve">Юноши </t>
  </si>
  <si>
    <t>Котлас/Архангельская область</t>
  </si>
  <si>
    <t>Великий Устюг/Вологодская область</t>
  </si>
  <si>
    <t>Мурин Юрий</t>
  </si>
  <si>
    <t>Открытая (06.12.1989)/31</t>
  </si>
  <si>
    <t>Неустроев Алексей</t>
  </si>
  <si>
    <t>Открытая (01.01.1995)/26</t>
  </si>
  <si>
    <t xml:space="preserve">Юноши 15-19 </t>
  </si>
  <si>
    <t>Результат</t>
  </si>
  <si>
    <t>Гребенщиков Михаил</t>
  </si>
  <si>
    <t>Шиловский Игорь</t>
  </si>
  <si>
    <t>Маклаков Павел</t>
  </si>
  <si>
    <t>Селяков Сергей</t>
  </si>
  <si>
    <t>Шевелёв Андрей</t>
  </si>
  <si>
    <t>Максимов Алексей</t>
  </si>
  <si>
    <t>Открытая (05.11.1987)/33</t>
  </si>
  <si>
    <t>Открытая</t>
  </si>
  <si>
    <t xml:space="preserve">Женщины </t>
  </si>
  <si>
    <t xml:space="preserve">Весовая категория </t>
  </si>
  <si>
    <t>Чебыкин А.</t>
  </si>
  <si>
    <t xml:space="preserve">Иванова Светлана </t>
  </si>
  <si>
    <t>Открытая (08.04.1986)/35</t>
  </si>
  <si>
    <t>Потапов А.</t>
  </si>
  <si>
    <t>Прохорова Ксения</t>
  </si>
  <si>
    <t>Открытая (10.12.1992)/28</t>
  </si>
  <si>
    <t>Открытая (27.08.1983)/38</t>
  </si>
  <si>
    <t xml:space="preserve">Дурапов Н. </t>
  </si>
  <si>
    <t>Мальцева Марина</t>
  </si>
  <si>
    <t>Открытая (24.02.1987)/34</t>
  </si>
  <si>
    <t>Алексеещева Екатерина</t>
  </si>
  <si>
    <t>Открытая (02.01.1989)/32</t>
  </si>
  <si>
    <t>Сидоров Алексей</t>
  </si>
  <si>
    <t>Юноши 15-19 (17.08.2005)/16</t>
  </si>
  <si>
    <t>Тотьма/Вологодская область</t>
  </si>
  <si>
    <t>Открытая  (30.06.2004)/17</t>
  </si>
  <si>
    <t>Юноши 15-19 (19.02.2004)/17</t>
  </si>
  <si>
    <t>Мастера 60-64 (08.10.1960)/61</t>
  </si>
  <si>
    <t>Юноши 15-19 (13.08.2005)/16</t>
  </si>
  <si>
    <t>Юноши 15-19 (04.04.2006)/15</t>
  </si>
  <si>
    <t>Дурапов Н.</t>
  </si>
  <si>
    <t>Юноши 15-19 (10.04.2003)/18</t>
  </si>
  <si>
    <t>80.90</t>
  </si>
  <si>
    <t>Открытая (14.08.1988)/33</t>
  </si>
  <si>
    <t>Открытая (20.08.1978)/43</t>
  </si>
  <si>
    <t>Лыков Александр</t>
  </si>
  <si>
    <t>Открытая (02.09.1979)/42</t>
  </si>
  <si>
    <t>Юферицин Иван</t>
  </si>
  <si>
    <t>Открытая (14.03.1992)/29</t>
  </si>
  <si>
    <t xml:space="preserve">Чебыкин А. </t>
  </si>
  <si>
    <t>Открытая (24.08.1977)/44</t>
  </si>
  <si>
    <t>Иванова Светлана</t>
  </si>
  <si>
    <t>Юноши 15-19</t>
  </si>
  <si>
    <t>Дурягин Кирилл</t>
  </si>
  <si>
    <t>Трипадуш Снежанна</t>
  </si>
  <si>
    <t>Открытая (29.11.1980)/40</t>
  </si>
  <si>
    <t>Анисимов Иван</t>
  </si>
  <si>
    <t>Юноши 15-19 (27.04.2010)/11</t>
  </si>
  <si>
    <t>Открытая (08.12.1987)/33</t>
  </si>
  <si>
    <t>Зайцев Дмитрий</t>
  </si>
  <si>
    <t>Коробов Дмитрий</t>
  </si>
  <si>
    <t>Узбеков Кирилл</t>
  </si>
  <si>
    <t xml:space="preserve">Павлов Д. </t>
  </si>
  <si>
    <t xml:space="preserve">Шитов Вадим </t>
  </si>
  <si>
    <t>Юноши 15-19 (06.08.2006)/16</t>
  </si>
  <si>
    <t>Шамов Сергей</t>
  </si>
  <si>
    <t>Открытая (12.05.1983)/38</t>
  </si>
  <si>
    <t>Коробов Д.</t>
  </si>
  <si>
    <t>Открытая (12.08.1970)/50</t>
  </si>
  <si>
    <t>Мастера 40-44 (05.04.1978)/43</t>
  </si>
  <si>
    <t>Открытая (05.04.1978)/43</t>
  </si>
  <si>
    <t>Самостоятельно</t>
  </si>
  <si>
    <t xml:space="preserve">Ефимовский Владислав </t>
  </si>
  <si>
    <t>Открытая (06.12.1997)/24</t>
  </si>
  <si>
    <t>185.5</t>
  </si>
  <si>
    <t>Марков Иван</t>
  </si>
  <si>
    <t>Открытая (05.03.1992)/29</t>
  </si>
  <si>
    <t>Бреховских Игорь</t>
  </si>
  <si>
    <t>Калиниский Илья</t>
  </si>
  <si>
    <t>Открытая (11.04.1989)/32</t>
  </si>
  <si>
    <t>Калининский Илья</t>
  </si>
  <si>
    <t>Налетова Любовь</t>
  </si>
  <si>
    <t>George Motea</t>
  </si>
  <si>
    <t>Riad Kaoud</t>
  </si>
  <si>
    <t>Открытая (14.12.1991)/29</t>
  </si>
  <si>
    <t>Собственный 
вес</t>
  </si>
  <si>
    <t>Мемориал памяти Героя Советского Союза Александра Кузнецова
IPL Пауэрлифтинг без экипировки
Великий Устюг/Вологодская область, 06 ноября 2021 года</t>
  </si>
  <si>
    <t>Мемориал памяти Героя Советского Союза Александра Кузнецова
IPL Силовое двоеборье без экипировки
Великий Устюг/Вологодская область, 06 ноября 2021 года</t>
  </si>
  <si>
    <t>Мемориал памяти Героя Советского Союза Александра Кузнецова
IPL Жим лежа без экипировки
Великий Устюг/Вологодская область, 06 ноября 2021 года</t>
  </si>
  <si>
    <t>Мемориал памяти Героя Советского Союза Александра Кузнецова
IPL Становая тяга без экипировки
Великий Устюг/Вологодская область, 06 ноября 2021 года</t>
  </si>
  <si>
    <t xml:space="preserve">Сыктывкар/Республика Коми </t>
  </si>
  <si>
    <t xml:space="preserve"> Потапов А. </t>
  </si>
  <si>
    <t>-</t>
  </si>
  <si>
    <t xml:space="preserve">Потапов А. </t>
  </si>
  <si>
    <t>67.5</t>
  </si>
  <si>
    <t>82.5</t>
  </si>
  <si>
    <t>Мастера 50-54 (12.08.1970)/50</t>
  </si>
  <si>
    <t>Мастера 65-69 (20.02.1954)/67</t>
  </si>
  <si>
    <t>Мастера 40-44 (14.11.1980)/40</t>
  </si>
  <si>
    <t>Открытая (22.07.1990)/30</t>
  </si>
  <si>
    <t>Открытая (06.10.1986)/35</t>
  </si>
  <si>
    <t>Юноши 15-19 (25.06.2005)/16</t>
  </si>
  <si>
    <t>ВЕСОВАЯ КАТЕГОРИЯ   90+</t>
  </si>
  <si>
    <t>Юноши 15-19 (18.08.2005)/16</t>
  </si>
  <si>
    <t>Открытая (24.05.1983)/38</t>
  </si>
  <si>
    <t>Открытая (10.03.1999)/22</t>
  </si>
  <si>
    <t>Открытая (22.11.2002)/18</t>
  </si>
  <si>
    <t>Открытая (18.11.1979)/41</t>
  </si>
  <si>
    <t xml:space="preserve">
Дата рождения/Возраст</t>
  </si>
  <si>
    <t>Возрастная группа</t>
  </si>
  <si>
    <t>O</t>
  </si>
  <si>
    <t>T</t>
  </si>
  <si>
    <t>M5</t>
  </si>
  <si>
    <t>M1</t>
  </si>
  <si>
    <t>M3</t>
  </si>
  <si>
    <t>M6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</si>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</sst>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trike/>
      <sz val="10"/>
      <color theme="5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trike/>
      <sz val="11"/>
      <color theme="5"/>
      <name val="Arial"/>
      <family val="2"/>
    </font>
    <font>
      <i/>
      <sz val="12"/>
      <color theme="1"/>
      <name val="Arial"/>
      <family val="2"/>
    </font>
    <font>
      <i/>
      <sz val="10"/>
      <name val="Arial"/>
      <family val="2"/>
    </font>
    <font>
      <b/>
      <strike/>
      <sz val="10"/>
      <color rgb="FFC0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  <charset val="204"/>
    </font>
    <font>
      <b/>
      <strike/>
      <sz val="10"/>
      <color rgb="FFFF0000"/>
      <name val="Arial"/>
      <family val="2"/>
    </font>
    <font>
      <b/>
      <sz val="24"/>
      <name val="Arial Cyr"/>
      <charset val="204"/>
    </font>
    <font>
      <b/>
      <sz val="11"/>
      <name val="Arial Cyr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7" fillId="0" borderId="2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2" fontId="11" fillId="0" borderId="9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14" fontId="11" fillId="0" borderId="10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14" fontId="11" fillId="0" borderId="17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14" fontId="11" fillId="0" borderId="19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19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14" fontId="11" fillId="0" borderId="18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1" fillId="0" borderId="18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/>
    </xf>
    <xf numFmtId="165" fontId="11" fillId="0" borderId="1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9" fontId="11" fillId="0" borderId="16" xfId="0" applyNumberFormat="1" applyFont="1" applyBorder="1" applyAlignment="1">
      <alignment horizontal="center" vertical="center"/>
    </xf>
    <xf numFmtId="164" fontId="7" fillId="3" borderId="12" xfId="0" applyNumberFormat="1" applyFont="1" applyFill="1" applyBorder="1" applyAlignment="1" applyProtection="1">
      <alignment horizontal="center"/>
      <protection locked="0"/>
    </xf>
    <xf numFmtId="164" fontId="7" fillId="3" borderId="19" xfId="0" applyNumberFormat="1" applyFont="1" applyFill="1" applyBorder="1" applyAlignment="1" applyProtection="1">
      <alignment horizontal="center" vertical="center"/>
      <protection locked="0"/>
    </xf>
    <xf numFmtId="164" fontId="7" fillId="3" borderId="17" xfId="0" applyNumberFormat="1" applyFont="1" applyFill="1" applyBorder="1" applyAlignment="1" applyProtection="1">
      <alignment horizontal="center" vertical="center"/>
      <protection locked="0"/>
    </xf>
    <xf numFmtId="164" fontId="7" fillId="3" borderId="20" xfId="0" applyNumberFormat="1" applyFont="1" applyFill="1" applyBorder="1" applyAlignment="1" applyProtection="1">
      <alignment horizontal="center" vertical="center"/>
      <protection locked="0"/>
    </xf>
    <xf numFmtId="164" fontId="7" fillId="3" borderId="13" xfId="0" applyNumberFormat="1" applyFont="1" applyFill="1" applyBorder="1" applyAlignment="1" applyProtection="1">
      <alignment horizontal="center"/>
      <protection locked="0"/>
    </xf>
    <xf numFmtId="164" fontId="7" fillId="3" borderId="18" xfId="0" applyNumberFormat="1" applyFont="1" applyFill="1" applyBorder="1" applyAlignment="1" applyProtection="1">
      <alignment horizontal="center" vertical="center"/>
      <protection locked="0"/>
    </xf>
    <xf numFmtId="164" fontId="7" fillId="3" borderId="10" xfId="0" applyNumberFormat="1" applyFont="1" applyFill="1" applyBorder="1" applyAlignment="1" applyProtection="1">
      <alignment horizontal="center"/>
      <protection locked="0"/>
    </xf>
    <xf numFmtId="164" fontId="7" fillId="3" borderId="9" xfId="0" applyNumberFormat="1" applyFont="1" applyFill="1" applyBorder="1" applyAlignment="1" applyProtection="1">
      <alignment horizontal="center"/>
      <protection locked="0"/>
    </xf>
    <xf numFmtId="164" fontId="7" fillId="3" borderId="19" xfId="0" applyNumberFormat="1" applyFont="1" applyFill="1" applyBorder="1" applyAlignment="1" applyProtection="1">
      <alignment horizontal="center"/>
      <protection locked="0"/>
    </xf>
    <xf numFmtId="164" fontId="7" fillId="3" borderId="17" xfId="0" applyNumberFormat="1" applyFont="1" applyFill="1" applyBorder="1" applyAlignment="1" applyProtection="1">
      <alignment horizontal="center"/>
      <protection locked="0"/>
    </xf>
    <xf numFmtId="164" fontId="7" fillId="3" borderId="15" xfId="0" applyNumberFormat="1" applyFont="1" applyFill="1" applyBorder="1" applyAlignment="1" applyProtection="1">
      <alignment horizontal="center"/>
      <protection locked="0"/>
    </xf>
    <xf numFmtId="164" fontId="7" fillId="3" borderId="18" xfId="0" applyNumberFormat="1" applyFont="1" applyFill="1" applyBorder="1" applyAlignment="1" applyProtection="1">
      <alignment horizontal="center"/>
      <protection locked="0"/>
    </xf>
    <xf numFmtId="164" fontId="7" fillId="3" borderId="14" xfId="0" applyNumberFormat="1" applyFont="1" applyFill="1" applyBorder="1" applyAlignment="1" applyProtection="1">
      <alignment horizontal="center"/>
      <protection locked="0"/>
    </xf>
    <xf numFmtId="164" fontId="7" fillId="3" borderId="16" xfId="0" applyNumberFormat="1" applyFont="1" applyFill="1" applyBorder="1" applyAlignment="1" applyProtection="1">
      <alignment horizontal="center"/>
      <protection locked="0"/>
    </xf>
    <xf numFmtId="164" fontId="7" fillId="3" borderId="20" xfId="0" applyNumberFormat="1" applyFont="1" applyFill="1" applyBorder="1" applyAlignment="1" applyProtection="1">
      <alignment horizontal="center"/>
      <protection locked="0"/>
    </xf>
    <xf numFmtId="49" fontId="15" fillId="0" borderId="17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center" vertical="center"/>
      <protection locked="0"/>
    </xf>
    <xf numFmtId="14" fontId="11" fillId="0" borderId="22" xfId="0" applyNumberFormat="1" applyFont="1" applyBorder="1" applyAlignment="1">
      <alignment horizontal="center"/>
    </xf>
    <xf numFmtId="165" fontId="11" fillId="0" borderId="22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4" fontId="11" fillId="0" borderId="15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3" borderId="9" xfId="0" applyNumberFormat="1" applyFont="1" applyFill="1" applyBorder="1" applyAlignment="1" applyProtection="1">
      <alignment horizontal="center" vertical="center"/>
      <protection locked="0"/>
    </xf>
    <xf numFmtId="164" fontId="7" fillId="3" borderId="22" xfId="0" applyNumberFormat="1" applyFont="1" applyFill="1" applyBorder="1" applyAlignment="1" applyProtection="1">
      <alignment horizontal="center" vertical="center"/>
      <protection locked="0"/>
    </xf>
    <xf numFmtId="164" fontId="7" fillId="3" borderId="22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/>
    </xf>
    <xf numFmtId="164" fontId="7" fillId="3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164" fontId="7" fillId="3" borderId="11" xfId="0" applyNumberFormat="1" applyFont="1" applyFill="1" applyBorder="1" applyAlignment="1" applyProtection="1">
      <alignment horizontal="center"/>
      <protection locked="0"/>
    </xf>
    <xf numFmtId="164" fontId="15" fillId="0" borderId="20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2" fontId="11" fillId="0" borderId="13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164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 applyProtection="1">
      <alignment horizontal="center" vertical="center"/>
      <protection locked="0"/>
    </xf>
    <xf numFmtId="164" fontId="15" fillId="0" borderId="18" xfId="0" applyNumberFormat="1" applyFont="1" applyBorder="1" applyAlignment="1" applyProtection="1">
      <alignment horizontal="center" vertical="center"/>
      <protection locked="0"/>
    </xf>
    <xf numFmtId="164" fontId="7" fillId="3" borderId="14" xfId="0" applyNumberFormat="1" applyFont="1" applyFill="1" applyBorder="1" applyAlignment="1" applyProtection="1">
      <alignment horizontal="center" vertical="center"/>
      <protection locked="0"/>
    </xf>
    <xf numFmtId="164" fontId="17" fillId="3" borderId="13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17" fillId="3" borderId="17" xfId="0" applyNumberFormat="1" applyFont="1" applyFill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 vertical="center"/>
    </xf>
    <xf numFmtId="164" fontId="11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1" fillId="0" borderId="22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2" fontId="11" fillId="0" borderId="1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165" fontId="7" fillId="0" borderId="9" xfId="0" applyNumberFormat="1" applyFont="1" applyFill="1" applyBorder="1" applyAlignment="1" applyProtection="1">
      <alignment horizontal="center"/>
      <protection locked="0"/>
    </xf>
    <xf numFmtId="165" fontId="1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>
      <alignment horizontal="center"/>
    </xf>
    <xf numFmtId="165" fontId="11" fillId="0" borderId="19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164" fontId="2" fillId="3" borderId="19" xfId="0" applyNumberFormat="1" applyFont="1" applyFill="1" applyBorder="1" applyAlignment="1" applyProtection="1">
      <alignment horizontal="center"/>
      <protection locked="0"/>
    </xf>
    <xf numFmtId="164" fontId="11" fillId="0" borderId="2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7" fillId="0" borderId="2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4" fontId="17" fillId="3" borderId="9" xfId="0" applyNumberFormat="1" applyFont="1" applyFill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7" fillId="3" borderId="14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1" fontId="20" fillId="0" borderId="25" xfId="0" applyNumberFormat="1" applyFont="1" applyBorder="1" applyAlignment="1">
      <alignment horizontal="center" vertical="center"/>
    </xf>
    <xf numFmtId="1" fontId="20" fillId="0" borderId="5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65" fontId="20" fillId="0" borderId="1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 wrapText="1"/>
    </xf>
    <xf numFmtId="2" fontId="20" fillId="0" borderId="7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4" fontId="11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CC00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:/C:/Users/Hp/Downloads/Protoko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илкс"/>
      <sheetName val="Номинации"/>
      <sheetName val="Взвешивание"/>
      <sheetName val="База"/>
      <sheetName val="пауэрлифтинг в бинтах (ДК)"/>
      <sheetName val="жим лежа в софт экипировке (ДК)"/>
    </sheetNames>
    <sheetDataSet>
      <sheetData sheetId="0" refreshError="1">
        <row r="1">
          <cell r="A1">
            <v>-216.04751440000001</v>
          </cell>
        </row>
        <row r="2">
          <cell r="A2">
            <v>16.260633899999998</v>
          </cell>
        </row>
        <row r="3">
          <cell r="A3">
            <v>-2.388645E-3</v>
          </cell>
        </row>
        <row r="4">
          <cell r="A4">
            <v>-1.13732E-3</v>
          </cell>
        </row>
        <row r="5">
          <cell r="A5">
            <v>7.0186299999999996E-6</v>
          </cell>
        </row>
        <row r="6">
          <cell r="A6">
            <v>-1.2909999999999999E-8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V68"/>
  <sheetViews>
    <sheetView tabSelected="1" zoomScaleNormal="100" workbookViewId="0">
      <selection activeCell="W21" sqref="W21"/>
    </sheetView>
  </sheetViews>
  <sheetFormatPr baseColWidth="10" defaultColWidth="9.1640625" defaultRowHeight="14"/>
  <cols>
    <col min="1" max="1" width="7.5" style="280" bestFit="1" customWidth="1"/>
    <col min="2" max="2" width="25" style="3" customWidth="1"/>
    <col min="3" max="4" width="32.83203125" style="3" customWidth="1"/>
    <col min="5" max="5" width="18.6640625" style="34" bestFit="1" customWidth="1"/>
    <col min="6" max="6" width="10.5" style="3" bestFit="1" customWidth="1"/>
    <col min="7" max="7" width="36.5" style="3" customWidth="1"/>
    <col min="8" max="19" width="5.5" style="11" customWidth="1"/>
    <col min="20" max="20" width="8.83203125" style="16" customWidth="1"/>
    <col min="21" max="21" width="10.5" style="26" customWidth="1"/>
    <col min="22" max="22" width="18.5" style="3" customWidth="1"/>
    <col min="23" max="16384" width="9.1640625" style="4"/>
  </cols>
  <sheetData>
    <row r="1" spans="1:22" s="1" customFormat="1" ht="29" customHeight="1">
      <c r="A1" s="318" t="s">
        <v>144</v>
      </c>
      <c r="B1" s="319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1"/>
    </row>
    <row r="2" spans="1:22" s="1" customFormat="1" ht="62" customHeight="1" thickBot="1">
      <c r="A2" s="322"/>
      <c r="B2" s="323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5"/>
    </row>
    <row r="3" spans="1:22" s="2" customFormat="1" ht="12.75" customHeight="1">
      <c r="A3" s="326" t="s">
        <v>174</v>
      </c>
      <c r="B3" s="328" t="s">
        <v>0</v>
      </c>
      <c r="C3" s="330" t="s">
        <v>166</v>
      </c>
      <c r="D3" s="343" t="s">
        <v>167</v>
      </c>
      <c r="E3" s="330" t="s">
        <v>143</v>
      </c>
      <c r="F3" s="332" t="s">
        <v>1</v>
      </c>
      <c r="G3" s="332" t="s">
        <v>2</v>
      </c>
      <c r="H3" s="332" t="s">
        <v>3</v>
      </c>
      <c r="I3" s="332"/>
      <c r="J3" s="332"/>
      <c r="K3" s="332"/>
      <c r="L3" s="332" t="s">
        <v>4</v>
      </c>
      <c r="M3" s="332"/>
      <c r="N3" s="332"/>
      <c r="O3" s="332"/>
      <c r="P3" s="332" t="s">
        <v>5</v>
      </c>
      <c r="Q3" s="332"/>
      <c r="R3" s="332"/>
      <c r="S3" s="332"/>
      <c r="T3" s="333" t="s">
        <v>6</v>
      </c>
      <c r="U3" s="332" t="s">
        <v>7</v>
      </c>
      <c r="V3" s="335" t="s">
        <v>8</v>
      </c>
    </row>
    <row r="4" spans="1:22" s="2" customFormat="1" ht="21" customHeight="1" thickBot="1">
      <c r="A4" s="327"/>
      <c r="B4" s="329"/>
      <c r="C4" s="331"/>
      <c r="D4" s="344"/>
      <c r="E4" s="331"/>
      <c r="F4" s="331"/>
      <c r="G4" s="331"/>
      <c r="H4" s="158">
        <v>1</v>
      </c>
      <c r="I4" s="158">
        <v>2</v>
      </c>
      <c r="J4" s="158">
        <v>3</v>
      </c>
      <c r="K4" s="158" t="s">
        <v>9</v>
      </c>
      <c r="L4" s="158">
        <v>1</v>
      </c>
      <c r="M4" s="158">
        <v>2</v>
      </c>
      <c r="N4" s="158">
        <v>3</v>
      </c>
      <c r="O4" s="158" t="s">
        <v>9</v>
      </c>
      <c r="P4" s="158">
        <v>1</v>
      </c>
      <c r="Q4" s="158">
        <v>2</v>
      </c>
      <c r="R4" s="158">
        <v>3</v>
      </c>
      <c r="S4" s="158" t="s">
        <v>9</v>
      </c>
      <c r="T4" s="334"/>
      <c r="U4" s="331"/>
      <c r="V4" s="336"/>
    </row>
    <row r="5" spans="1:22" ht="16">
      <c r="A5" s="337" t="s">
        <v>11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</row>
    <row r="6" spans="1:22" s="155" customFormat="1" ht="13">
      <c r="A6" s="270">
        <v>1</v>
      </c>
      <c r="B6" s="97" t="s">
        <v>12</v>
      </c>
      <c r="C6" s="99" t="s">
        <v>142</v>
      </c>
      <c r="D6" s="99" t="s">
        <v>168</v>
      </c>
      <c r="E6" s="77">
        <v>54.95</v>
      </c>
      <c r="F6" s="84">
        <v>1.1933</v>
      </c>
      <c r="G6" s="67" t="s">
        <v>13</v>
      </c>
      <c r="H6" s="108">
        <v>80</v>
      </c>
      <c r="I6" s="199">
        <v>85</v>
      </c>
      <c r="J6" s="164">
        <v>87.5</v>
      </c>
      <c r="K6" s="58"/>
      <c r="L6" s="188">
        <v>37.5</v>
      </c>
      <c r="M6" s="188">
        <v>40</v>
      </c>
      <c r="N6" s="114">
        <v>45</v>
      </c>
      <c r="O6" s="68"/>
      <c r="P6" s="203">
        <v>90</v>
      </c>
      <c r="Q6" s="112">
        <v>100</v>
      </c>
      <c r="R6" s="114">
        <v>110</v>
      </c>
      <c r="S6" s="66"/>
      <c r="T6" s="297">
        <f>R6+N6+J6</f>
        <v>242.5</v>
      </c>
      <c r="U6" s="300">
        <f>T6*F6</f>
        <v>289.37524999999999</v>
      </c>
      <c r="V6" s="59" t="s">
        <v>78</v>
      </c>
    </row>
    <row r="7" spans="1:22" s="155" customFormat="1" ht="13">
      <c r="A7" s="271">
        <v>2</v>
      </c>
      <c r="B7" s="106" t="s">
        <v>79</v>
      </c>
      <c r="C7" s="133" t="s">
        <v>80</v>
      </c>
      <c r="D7" s="133" t="s">
        <v>168</v>
      </c>
      <c r="E7" s="79">
        <v>55</v>
      </c>
      <c r="F7" s="153">
        <v>1.1933</v>
      </c>
      <c r="G7" s="71" t="s">
        <v>148</v>
      </c>
      <c r="H7" s="166">
        <v>70</v>
      </c>
      <c r="I7" s="200">
        <v>75</v>
      </c>
      <c r="J7" s="202">
        <v>82.5</v>
      </c>
      <c r="K7" s="151"/>
      <c r="L7" s="200">
        <v>35</v>
      </c>
      <c r="M7" s="200">
        <v>37.5</v>
      </c>
      <c r="N7" s="293">
        <v>40</v>
      </c>
      <c r="O7" s="198"/>
      <c r="P7" s="197">
        <v>85</v>
      </c>
      <c r="Q7" s="197">
        <v>90</v>
      </c>
      <c r="R7" s="204">
        <v>97.5</v>
      </c>
      <c r="S7" s="152"/>
      <c r="T7" s="298">
        <f t="shared" ref="T7:T8" si="0">R7+N7+J7</f>
        <v>220</v>
      </c>
      <c r="U7" s="301">
        <f t="shared" ref="U7:U8" si="1">T7*F7</f>
        <v>262.52600000000001</v>
      </c>
      <c r="V7" s="107" t="s">
        <v>81</v>
      </c>
    </row>
    <row r="8" spans="1:22" s="155" customFormat="1" ht="13">
      <c r="A8" s="272">
        <v>3</v>
      </c>
      <c r="B8" s="98" t="s">
        <v>82</v>
      </c>
      <c r="C8" s="100" t="s">
        <v>83</v>
      </c>
      <c r="D8" s="100" t="s">
        <v>168</v>
      </c>
      <c r="E8" s="81">
        <v>56</v>
      </c>
      <c r="F8" s="86">
        <v>1.1766000000000001</v>
      </c>
      <c r="G8" s="63" t="s">
        <v>148</v>
      </c>
      <c r="H8" s="109">
        <v>70</v>
      </c>
      <c r="I8" s="201">
        <v>80</v>
      </c>
      <c r="J8" s="110">
        <v>80</v>
      </c>
      <c r="K8" s="96"/>
      <c r="L8" s="113">
        <v>30</v>
      </c>
      <c r="M8" s="113">
        <v>32.5</v>
      </c>
      <c r="N8" s="294">
        <v>35</v>
      </c>
      <c r="O8" s="103"/>
      <c r="P8" s="111">
        <v>70</v>
      </c>
      <c r="Q8" s="111">
        <v>77.5</v>
      </c>
      <c r="R8" s="205">
        <v>85</v>
      </c>
      <c r="S8" s="82"/>
      <c r="T8" s="299">
        <f t="shared" si="0"/>
        <v>200</v>
      </c>
      <c r="U8" s="302">
        <f t="shared" si="1"/>
        <v>235.32000000000002</v>
      </c>
      <c r="V8" s="65" t="s">
        <v>81</v>
      </c>
    </row>
    <row r="9" spans="1:22" s="179" customFormat="1" ht="13">
      <c r="A9" s="273"/>
      <c r="B9" s="167"/>
      <c r="C9" s="168"/>
      <c r="D9" s="168"/>
      <c r="E9" s="169"/>
      <c r="F9" s="170"/>
      <c r="G9" s="171"/>
      <c r="H9" s="172"/>
      <c r="I9" s="173"/>
      <c r="J9" s="172"/>
      <c r="K9" s="174"/>
      <c r="L9" s="172"/>
      <c r="M9" s="172"/>
      <c r="N9" s="175"/>
      <c r="O9" s="174"/>
      <c r="P9" s="172"/>
      <c r="Q9" s="172"/>
      <c r="R9" s="176"/>
      <c r="S9" s="171"/>
      <c r="T9" s="177"/>
      <c r="U9" s="178"/>
      <c r="V9" s="171"/>
    </row>
    <row r="10" spans="1:22" s="181" customFormat="1" ht="16">
      <c r="A10" s="338" t="s">
        <v>16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180"/>
    </row>
    <row r="11" spans="1:22" s="155" customFormat="1" ht="13">
      <c r="A11" s="270">
        <v>1</v>
      </c>
      <c r="B11" s="97" t="s">
        <v>86</v>
      </c>
      <c r="C11" s="99" t="s">
        <v>87</v>
      </c>
      <c r="D11" s="99" t="s">
        <v>168</v>
      </c>
      <c r="E11" s="89">
        <v>60</v>
      </c>
      <c r="F11" s="101">
        <v>1.1149</v>
      </c>
      <c r="G11" s="67" t="s">
        <v>148</v>
      </c>
      <c r="H11" s="108">
        <v>100</v>
      </c>
      <c r="I11" s="188">
        <v>107.5</v>
      </c>
      <c r="J11" s="114">
        <v>112.5</v>
      </c>
      <c r="K11" s="58"/>
      <c r="L11" s="188">
        <v>50</v>
      </c>
      <c r="M11" s="188">
        <v>55</v>
      </c>
      <c r="N11" s="114">
        <v>60</v>
      </c>
      <c r="O11" s="68"/>
      <c r="P11" s="112">
        <v>80</v>
      </c>
      <c r="Q11" s="112">
        <v>90</v>
      </c>
      <c r="R11" s="112">
        <v>135</v>
      </c>
      <c r="S11" s="58"/>
      <c r="T11" s="297">
        <f>R11+N11+J11</f>
        <v>307.5</v>
      </c>
      <c r="U11" s="300">
        <f>T11*F11</f>
        <v>342.83175</v>
      </c>
      <c r="V11" s="59" t="s">
        <v>151</v>
      </c>
    </row>
    <row r="12" spans="1:22" s="155" customFormat="1" ht="13">
      <c r="A12" s="271">
        <v>2</v>
      </c>
      <c r="B12" s="106" t="s">
        <v>88</v>
      </c>
      <c r="C12" s="133" t="s">
        <v>89</v>
      </c>
      <c r="D12" s="133" t="s">
        <v>168</v>
      </c>
      <c r="E12" s="90">
        <v>60</v>
      </c>
      <c r="F12" s="134">
        <v>1.1149</v>
      </c>
      <c r="G12" s="71" t="s">
        <v>148</v>
      </c>
      <c r="H12" s="154">
        <v>75</v>
      </c>
      <c r="I12" s="118">
        <v>80</v>
      </c>
      <c r="J12" s="120">
        <v>85</v>
      </c>
      <c r="L12" s="118">
        <v>45</v>
      </c>
      <c r="M12" s="118">
        <v>50</v>
      </c>
      <c r="N12" s="120">
        <v>52.5</v>
      </c>
      <c r="O12" s="73"/>
      <c r="P12" s="121">
        <v>77.5</v>
      </c>
      <c r="Q12" s="121">
        <v>87.5</v>
      </c>
      <c r="R12" s="121">
        <v>95</v>
      </c>
      <c r="T12" s="298">
        <f t="shared" ref="T12" si="2">R12+N12+J12</f>
        <v>232.5</v>
      </c>
      <c r="U12" s="301">
        <f t="shared" ref="U12:U13" si="3">T12*F12</f>
        <v>259.21424999999999</v>
      </c>
      <c r="V12" s="107" t="s">
        <v>151</v>
      </c>
    </row>
    <row r="13" spans="1:22" s="155" customFormat="1" ht="13">
      <c r="A13" s="272">
        <v>3</v>
      </c>
      <c r="B13" s="98" t="s">
        <v>17</v>
      </c>
      <c r="C13" s="100" t="s">
        <v>84</v>
      </c>
      <c r="D13" s="100" t="s">
        <v>168</v>
      </c>
      <c r="E13" s="91">
        <v>59.7</v>
      </c>
      <c r="F13" s="102">
        <v>1.1192</v>
      </c>
      <c r="G13" s="63" t="s">
        <v>13</v>
      </c>
      <c r="H13" s="194">
        <v>70</v>
      </c>
      <c r="I13" s="119">
        <v>70</v>
      </c>
      <c r="J13" s="117">
        <v>80</v>
      </c>
      <c r="K13" s="83"/>
      <c r="L13" s="119">
        <v>45</v>
      </c>
      <c r="M13" s="119">
        <v>50</v>
      </c>
      <c r="N13" s="159">
        <v>52.5</v>
      </c>
      <c r="O13" s="207"/>
      <c r="P13" s="122">
        <v>80</v>
      </c>
      <c r="Q13" s="122">
        <v>90</v>
      </c>
      <c r="R13" s="122">
        <v>100</v>
      </c>
      <c r="S13" s="83"/>
      <c r="T13" s="299">
        <f>R13+J13+M13</f>
        <v>230</v>
      </c>
      <c r="U13" s="302">
        <f t="shared" si="3"/>
        <v>257.416</v>
      </c>
      <c r="V13" s="65" t="s">
        <v>85</v>
      </c>
    </row>
    <row r="14" spans="1:22" s="42" customFormat="1" ht="13">
      <c r="A14" s="140"/>
      <c r="B14" s="46"/>
      <c r="C14" s="78"/>
      <c r="D14" s="78"/>
      <c r="E14" s="70"/>
      <c r="F14" s="85"/>
      <c r="H14" s="31"/>
      <c r="I14" s="31"/>
      <c r="J14" s="31"/>
      <c r="L14" s="31"/>
      <c r="M14" s="31"/>
      <c r="N14" s="22"/>
      <c r="P14" s="31"/>
      <c r="Q14" s="31"/>
      <c r="R14" s="31"/>
      <c r="T14" s="23"/>
      <c r="U14" s="24"/>
      <c r="V14" s="43"/>
    </row>
    <row r="15" spans="1:22" ht="16">
      <c r="A15" s="337" t="s">
        <v>10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</row>
    <row r="16" spans="1:22" s="42" customFormat="1" ht="13">
      <c r="A16" s="274">
        <v>1</v>
      </c>
      <c r="B16" s="49" t="s">
        <v>21</v>
      </c>
      <c r="C16" s="49" t="s">
        <v>91</v>
      </c>
      <c r="D16" s="49" t="s">
        <v>169</v>
      </c>
      <c r="E16" s="52">
        <v>52</v>
      </c>
      <c r="F16" s="48">
        <f>500/([1]Уилкс!$A$1+[1]Уилкс!$A$2*E16+[1]Уилкс!$A$3*IMPOWER(E16,2)+[1]Уилкс!$A$4*IMPOWER(E16,3)+[1]Уилкс!$A$5*IMPOWER(E16,4)+[1]Уилкс!$A$6*IMPOWER(E16,5))</f>
        <v>0.98127847237463117</v>
      </c>
      <c r="G16" s="49" t="s">
        <v>14</v>
      </c>
      <c r="H16" s="115">
        <v>90</v>
      </c>
      <c r="I16" s="115">
        <v>100</v>
      </c>
      <c r="J16" s="115">
        <v>107.5</v>
      </c>
      <c r="K16" s="21"/>
      <c r="L16" s="115">
        <v>75</v>
      </c>
      <c r="M16" s="115">
        <v>80</v>
      </c>
      <c r="N16" s="115">
        <v>85</v>
      </c>
      <c r="O16" s="21"/>
      <c r="P16" s="115">
        <v>120</v>
      </c>
      <c r="Q16" s="115">
        <v>130</v>
      </c>
      <c r="R16" s="115">
        <v>140</v>
      </c>
      <c r="S16" s="8"/>
      <c r="T16" s="20">
        <f>R16+N16+J16</f>
        <v>332.5</v>
      </c>
      <c r="U16" s="19">
        <f>T16*F16</f>
        <v>326.27509206456489</v>
      </c>
      <c r="V16" s="49" t="s">
        <v>15</v>
      </c>
    </row>
    <row r="17" spans="1:22">
      <c r="A17" s="38"/>
      <c r="B17" s="43"/>
      <c r="C17" s="43"/>
      <c r="D17" s="43"/>
      <c r="E17" s="45"/>
      <c r="F17" s="85"/>
      <c r="G17" s="43"/>
      <c r="H17" s="31"/>
      <c r="I17" s="31"/>
      <c r="J17" s="31"/>
      <c r="K17" s="42"/>
      <c r="L17" s="22"/>
      <c r="M17" s="31"/>
      <c r="N17" s="31"/>
      <c r="O17" s="42"/>
      <c r="P17" s="31"/>
      <c r="Q17" s="31"/>
      <c r="R17" s="31"/>
      <c r="T17" s="23"/>
      <c r="U17" s="24"/>
      <c r="V17" s="43"/>
    </row>
    <row r="18" spans="1:22" s="42" customFormat="1" ht="16">
      <c r="A18" s="337" t="s">
        <v>16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"/>
    </row>
    <row r="19" spans="1:22" s="155" customFormat="1" ht="13">
      <c r="A19" s="275">
        <v>1</v>
      </c>
      <c r="B19" s="97" t="s">
        <v>90</v>
      </c>
      <c r="C19" s="54" t="s">
        <v>94</v>
      </c>
      <c r="D19" s="76" t="s">
        <v>169</v>
      </c>
      <c r="E19" s="55">
        <v>59.45</v>
      </c>
      <c r="F19" s="101">
        <v>0.85289999999999999</v>
      </c>
      <c r="G19" s="56" t="s">
        <v>13</v>
      </c>
      <c r="H19" s="108">
        <v>80</v>
      </c>
      <c r="I19" s="208">
        <v>90</v>
      </c>
      <c r="J19" s="188">
        <v>90</v>
      </c>
      <c r="K19" s="209"/>
      <c r="L19" s="188">
        <v>45</v>
      </c>
      <c r="M19" s="114">
        <v>50</v>
      </c>
      <c r="N19" s="108">
        <v>55</v>
      </c>
      <c r="O19" s="57"/>
      <c r="P19" s="112">
        <v>95</v>
      </c>
      <c r="Q19" s="112">
        <v>102.5</v>
      </c>
      <c r="R19" s="112">
        <v>110</v>
      </c>
      <c r="S19" s="18"/>
      <c r="T19" s="303">
        <f>J19+N19+R19</f>
        <v>255</v>
      </c>
      <c r="U19" s="300">
        <f>T19*F19</f>
        <v>217.48949999999999</v>
      </c>
      <c r="V19" s="59" t="s">
        <v>107</v>
      </c>
    </row>
    <row r="20" spans="1:22" s="155" customFormat="1" ht="13">
      <c r="A20" s="276">
        <v>1</v>
      </c>
      <c r="B20" s="106" t="s">
        <v>23</v>
      </c>
      <c r="C20" s="69" t="s">
        <v>93</v>
      </c>
      <c r="D20" s="346" t="s">
        <v>168</v>
      </c>
      <c r="E20" s="157">
        <v>57.75</v>
      </c>
      <c r="F20" s="134">
        <v>0.88300000000000001</v>
      </c>
      <c r="G20" s="74" t="s">
        <v>92</v>
      </c>
      <c r="H20" s="154">
        <v>145</v>
      </c>
      <c r="I20" s="118">
        <v>150</v>
      </c>
      <c r="J20" s="118">
        <v>157.5</v>
      </c>
      <c r="K20" s="210"/>
      <c r="L20" s="118">
        <v>95</v>
      </c>
      <c r="M20" s="120">
        <v>105</v>
      </c>
      <c r="N20" s="154">
        <v>110</v>
      </c>
      <c r="O20" s="72"/>
      <c r="P20" s="121">
        <v>170</v>
      </c>
      <c r="Q20" s="121">
        <v>185</v>
      </c>
      <c r="R20" s="121">
        <v>192.5</v>
      </c>
      <c r="S20" s="192"/>
      <c r="T20" s="296">
        <f>J20+N20+R20</f>
        <v>460</v>
      </c>
      <c r="U20" s="301">
        <f t="shared" ref="U20:U21" si="4">T20*F20</f>
        <v>406.18</v>
      </c>
      <c r="V20" s="107" t="s">
        <v>25</v>
      </c>
    </row>
    <row r="21" spans="1:22" s="155" customFormat="1" ht="13">
      <c r="A21" s="277">
        <v>1</v>
      </c>
      <c r="B21" s="98" t="s">
        <v>26</v>
      </c>
      <c r="C21" s="61" t="s">
        <v>95</v>
      </c>
      <c r="D21" s="80" t="s">
        <v>170</v>
      </c>
      <c r="E21" s="62">
        <v>59.8</v>
      </c>
      <c r="F21" s="102">
        <f>500/([1]Уилкс!$A$1+[1]Уилкс!$A$2*E21+[1]Уилкс!$A$3*IMPOWER(E21,2)+[1]Уилкс!$A$4*IMPOWER(E21,3)+[1]Уилкс!$A$5*IMPOWER(E21,4)+[1]Уилкс!$A$6*IMPOWER(E21,5))</f>
        <v>0.85548193690271079</v>
      </c>
      <c r="G21" s="63" t="s">
        <v>13</v>
      </c>
      <c r="H21" s="116">
        <v>110</v>
      </c>
      <c r="I21" s="186">
        <v>115</v>
      </c>
      <c r="J21" s="119">
        <v>115</v>
      </c>
      <c r="K21" s="211"/>
      <c r="L21" s="119">
        <v>82.5</v>
      </c>
      <c r="M21" s="117">
        <v>87.5</v>
      </c>
      <c r="N21" s="162">
        <v>90</v>
      </c>
      <c r="O21" s="64"/>
      <c r="P21" s="122">
        <v>150</v>
      </c>
      <c r="Q21" s="122">
        <v>155</v>
      </c>
      <c r="R21" s="122">
        <v>157.5</v>
      </c>
      <c r="S21" s="88"/>
      <c r="T21" s="304">
        <f>R21+M21+J21</f>
        <v>360</v>
      </c>
      <c r="U21" s="302">
        <f t="shared" si="4"/>
        <v>307.97349728497591</v>
      </c>
      <c r="V21" s="65"/>
    </row>
    <row r="22" spans="1:22">
      <c r="A22" s="38"/>
      <c r="B22" s="46"/>
      <c r="C22" s="78"/>
      <c r="D22" s="78"/>
      <c r="E22" s="70"/>
      <c r="F22" s="85"/>
      <c r="G22" s="43"/>
      <c r="H22" s="31"/>
      <c r="I22" s="31"/>
      <c r="J22" s="22"/>
      <c r="K22" s="42"/>
      <c r="L22" s="31"/>
      <c r="M22" s="31"/>
      <c r="N22" s="22"/>
      <c r="O22" s="42"/>
      <c r="P22" s="31"/>
      <c r="Q22" s="31"/>
      <c r="R22" s="31"/>
      <c r="T22" s="40"/>
      <c r="U22" s="25"/>
      <c r="V22" s="43"/>
    </row>
    <row r="23" spans="1:22" s="42" customFormat="1" ht="16">
      <c r="A23" s="337" t="s">
        <v>18</v>
      </c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4"/>
    </row>
    <row r="24" spans="1:22" s="42" customFormat="1" ht="13">
      <c r="A24" s="278">
        <v>1</v>
      </c>
      <c r="B24" s="50" t="s">
        <v>28</v>
      </c>
      <c r="C24" s="51" t="s">
        <v>96</v>
      </c>
      <c r="D24" s="51" t="s">
        <v>169</v>
      </c>
      <c r="E24" s="47">
        <v>66</v>
      </c>
      <c r="F24" s="48">
        <f>500/([1]Уилкс!$A$1+[1]Уилкс!$A$2*E24+[1]Уилкс!$A$3*IMPOWER(E24,2)+[1]Уилкс!$A$4*IMPOWER(E24,3)+[1]Уилкс!$A$5*IMPOWER(E24,4)+[1]Уилкс!$A$6*IMPOWER(E24,5))</f>
        <v>0.78519625845130514</v>
      </c>
      <c r="G24" s="49" t="s">
        <v>14</v>
      </c>
      <c r="H24" s="115">
        <v>80</v>
      </c>
      <c r="I24" s="115">
        <v>95</v>
      </c>
      <c r="J24" s="115">
        <v>105</v>
      </c>
      <c r="K24" s="21"/>
      <c r="L24" s="115">
        <v>70</v>
      </c>
      <c r="M24" s="163">
        <v>77.5</v>
      </c>
      <c r="N24" s="115">
        <v>77.5</v>
      </c>
      <c r="O24" s="21"/>
      <c r="P24" s="115">
        <v>135</v>
      </c>
      <c r="Q24" s="115">
        <v>145</v>
      </c>
      <c r="R24" s="115">
        <v>150</v>
      </c>
      <c r="S24" s="193"/>
      <c r="T24" s="20">
        <f>J24+N24+R24</f>
        <v>332.5</v>
      </c>
      <c r="U24" s="19">
        <f>T24*F24</f>
        <v>261.07775593505897</v>
      </c>
      <c r="V24" s="21" t="s">
        <v>15</v>
      </c>
    </row>
    <row r="25" spans="1:22">
      <c r="A25" s="38"/>
      <c r="B25" s="46"/>
      <c r="C25" s="78"/>
      <c r="D25" s="78"/>
      <c r="E25" s="70"/>
      <c r="F25" s="85"/>
      <c r="G25" s="46"/>
      <c r="H25" s="31"/>
      <c r="I25" s="22"/>
      <c r="J25" s="31"/>
      <c r="K25" s="42"/>
      <c r="L25" s="31"/>
      <c r="M25" s="22"/>
      <c r="N25" s="31"/>
      <c r="O25" s="42"/>
      <c r="P25" s="31"/>
      <c r="Q25" s="31"/>
      <c r="R25" s="31"/>
      <c r="T25" s="23"/>
      <c r="U25" s="39"/>
      <c r="V25" s="42"/>
    </row>
    <row r="26" spans="1:22" s="42" customFormat="1" ht="16">
      <c r="A26" s="337" t="s">
        <v>31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"/>
    </row>
    <row r="27" spans="1:22" s="42" customFormat="1" ht="13">
      <c r="A27" s="279">
        <v>1</v>
      </c>
      <c r="B27" s="50" t="s">
        <v>30</v>
      </c>
      <c r="C27" s="51" t="s">
        <v>97</v>
      </c>
      <c r="D27" s="51" t="s">
        <v>169</v>
      </c>
      <c r="E27" s="47">
        <v>69.900000000000006</v>
      </c>
      <c r="F27" s="48">
        <f>500/([1]Уилкс!$A$1+[1]Уилкс!$A$2*E27+[1]Уилкс!$A$3*IMPOWER(E27,2)+[1]Уилкс!$A$4*IMPOWER(E27,3)+[1]Уилкс!$A$5*IMPOWER(E27,4)+[1]Уилкс!$A$6*IMPOWER(E27,5))</f>
        <v>0.75020816532573587</v>
      </c>
      <c r="G27" s="49" t="s">
        <v>13</v>
      </c>
      <c r="H27" s="115">
        <v>80</v>
      </c>
      <c r="I27" s="115">
        <v>90</v>
      </c>
      <c r="J27" s="115">
        <v>100</v>
      </c>
      <c r="K27" s="21"/>
      <c r="L27" s="115">
        <v>55</v>
      </c>
      <c r="M27" s="115">
        <v>62.5</v>
      </c>
      <c r="N27" s="115">
        <v>67.5</v>
      </c>
      <c r="O27" s="21"/>
      <c r="P27" s="115">
        <v>110</v>
      </c>
      <c r="Q27" s="163">
        <v>122.5</v>
      </c>
      <c r="R27" s="115">
        <v>122.5</v>
      </c>
      <c r="S27" s="8"/>
      <c r="T27" s="20">
        <f>J27+N27+R27</f>
        <v>290</v>
      </c>
      <c r="U27" s="19">
        <f>T27*F27</f>
        <v>217.56036794446339</v>
      </c>
      <c r="V27" s="49" t="s">
        <v>98</v>
      </c>
    </row>
    <row r="28" spans="1:22">
      <c r="A28" s="140"/>
      <c r="B28" s="46"/>
      <c r="C28" s="78"/>
      <c r="D28" s="78"/>
      <c r="E28" s="70"/>
      <c r="F28" s="85"/>
      <c r="G28" s="43"/>
      <c r="H28" s="31"/>
      <c r="I28" s="31"/>
      <c r="J28" s="31"/>
      <c r="K28" s="42"/>
      <c r="L28" s="31"/>
      <c r="M28" s="31"/>
      <c r="N28" s="22"/>
      <c r="O28" s="42"/>
      <c r="P28" s="31"/>
      <c r="Q28" s="31"/>
      <c r="R28" s="31"/>
      <c r="T28" s="40"/>
      <c r="U28" s="25"/>
      <c r="V28" s="43"/>
    </row>
    <row r="29" spans="1:22" s="42" customFormat="1" ht="16">
      <c r="A29" s="337" t="s">
        <v>19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"/>
    </row>
    <row r="30" spans="1:22" s="42" customFormat="1" ht="13">
      <c r="A30" s="275">
        <v>1</v>
      </c>
      <c r="B30" s="97" t="s">
        <v>35</v>
      </c>
      <c r="C30" s="99" t="s">
        <v>36</v>
      </c>
      <c r="D30" s="99" t="s">
        <v>169</v>
      </c>
      <c r="E30" s="89">
        <v>79.099999999999994</v>
      </c>
      <c r="F30" s="95">
        <f>500/([1]Уилкс!$A$1+[1]Уилкс!$A$2*E30+[1]Уилкс!$A$3*IMPOWER(E30,2)+[1]Уилкс!$A$4*IMPOWER(E30,3)+[1]Уилкс!$A$5*IMPOWER(E30,4)+[1]Уилкс!$A$6*IMPOWER(E30,5))</f>
        <v>0.68763090519447845</v>
      </c>
      <c r="G30" s="59" t="s">
        <v>14</v>
      </c>
      <c r="H30" s="108">
        <v>127.5</v>
      </c>
      <c r="I30" s="188">
        <v>135</v>
      </c>
      <c r="J30" s="114">
        <v>147.5</v>
      </c>
      <c r="K30" s="58"/>
      <c r="L30" s="188">
        <v>85</v>
      </c>
      <c r="M30" s="188">
        <v>92.5</v>
      </c>
      <c r="N30" s="114">
        <v>100</v>
      </c>
      <c r="O30" s="58"/>
      <c r="P30" s="114">
        <v>145</v>
      </c>
      <c r="Q30" s="112">
        <v>150</v>
      </c>
      <c r="R30" s="112">
        <v>157.5</v>
      </c>
      <c r="S30" s="18"/>
      <c r="T30" s="303">
        <f>J30+N30+R30</f>
        <v>405</v>
      </c>
      <c r="U30" s="300">
        <f>T30*F30</f>
        <v>278.49051660376375</v>
      </c>
      <c r="V30" s="68" t="s">
        <v>15</v>
      </c>
    </row>
    <row r="31" spans="1:22" s="42" customFormat="1" ht="13">
      <c r="A31" s="276">
        <v>2</v>
      </c>
      <c r="B31" s="106" t="s">
        <v>32</v>
      </c>
      <c r="C31" s="133" t="s">
        <v>99</v>
      </c>
      <c r="D31" s="133" t="s">
        <v>169</v>
      </c>
      <c r="E31" s="90">
        <v>80.900000000000006</v>
      </c>
      <c r="F31" s="105">
        <v>0.67789999999999995</v>
      </c>
      <c r="G31" s="107" t="s">
        <v>14</v>
      </c>
      <c r="H31" s="154">
        <v>100</v>
      </c>
      <c r="I31" s="191">
        <v>117.5</v>
      </c>
      <c r="J31" s="120">
        <v>117.5</v>
      </c>
      <c r="K31" s="155"/>
      <c r="L31" s="118">
        <v>80</v>
      </c>
      <c r="M31" s="118">
        <v>90</v>
      </c>
      <c r="N31" s="161">
        <v>100</v>
      </c>
      <c r="O31" s="155"/>
      <c r="P31" s="120">
        <v>155</v>
      </c>
      <c r="Q31" s="121">
        <v>165</v>
      </c>
      <c r="R31" s="190">
        <v>175</v>
      </c>
      <c r="S31" s="192"/>
      <c r="T31" s="296">
        <f>J31+M31+Q31</f>
        <v>372.5</v>
      </c>
      <c r="U31" s="301">
        <f>372.5*F31</f>
        <v>252.51774999999998</v>
      </c>
      <c r="V31" s="73" t="s">
        <v>15</v>
      </c>
    </row>
    <row r="32" spans="1:22" s="42" customFormat="1" ht="13">
      <c r="A32" s="276">
        <v>1</v>
      </c>
      <c r="B32" s="106" t="s">
        <v>40</v>
      </c>
      <c r="C32" s="133" t="s">
        <v>101</v>
      </c>
      <c r="D32" s="133" t="s">
        <v>168</v>
      </c>
      <c r="E32" s="90">
        <v>79.8</v>
      </c>
      <c r="F32" s="74">
        <v>0.68379999999999996</v>
      </c>
      <c r="G32" s="107" t="s">
        <v>13</v>
      </c>
      <c r="H32" s="154">
        <v>140</v>
      </c>
      <c r="I32" s="191">
        <v>145</v>
      </c>
      <c r="J32" s="120">
        <v>145</v>
      </c>
      <c r="K32" s="155"/>
      <c r="L32" s="118">
        <v>92.5</v>
      </c>
      <c r="M32" s="118">
        <v>100</v>
      </c>
      <c r="N32" s="120">
        <v>105</v>
      </c>
      <c r="O32" s="155"/>
      <c r="P32" s="120">
        <v>172.5</v>
      </c>
      <c r="Q32" s="121">
        <v>180</v>
      </c>
      <c r="R32" s="121">
        <v>185</v>
      </c>
      <c r="S32" s="192"/>
      <c r="T32" s="305">
        <f>J32+N32+R32</f>
        <v>435</v>
      </c>
      <c r="U32" s="301">
        <f t="shared" ref="U32:U33" si="5">T32*F32</f>
        <v>297.45299999999997</v>
      </c>
      <c r="V32" s="107"/>
    </row>
    <row r="33" spans="1:22" s="42" customFormat="1" ht="13">
      <c r="A33" s="277" t="s">
        <v>150</v>
      </c>
      <c r="B33" s="98" t="s">
        <v>37</v>
      </c>
      <c r="C33" s="100" t="s">
        <v>38</v>
      </c>
      <c r="D33" s="100" t="s">
        <v>168</v>
      </c>
      <c r="E33" s="91">
        <v>82.55</v>
      </c>
      <c r="F33" s="32">
        <v>0.6694</v>
      </c>
      <c r="G33" s="65" t="s">
        <v>13</v>
      </c>
      <c r="H33" s="116">
        <v>190</v>
      </c>
      <c r="I33" s="119">
        <v>200</v>
      </c>
      <c r="J33" s="159">
        <v>210</v>
      </c>
      <c r="K33" s="83"/>
      <c r="L33" s="119">
        <v>110</v>
      </c>
      <c r="M33" s="119">
        <v>115</v>
      </c>
      <c r="N33" s="117">
        <v>117.5</v>
      </c>
      <c r="O33" s="83"/>
      <c r="P33" s="159">
        <v>230</v>
      </c>
      <c r="Q33" s="189">
        <v>230</v>
      </c>
      <c r="R33" s="189">
        <v>230</v>
      </c>
      <c r="S33" s="88"/>
      <c r="T33" s="304">
        <v>0</v>
      </c>
      <c r="U33" s="302">
        <f t="shared" si="5"/>
        <v>0</v>
      </c>
      <c r="V33" s="65" t="s">
        <v>39</v>
      </c>
    </row>
    <row r="34" spans="1:22">
      <c r="A34" s="38"/>
      <c r="B34" s="46"/>
      <c r="C34" s="78"/>
      <c r="D34" s="78"/>
      <c r="E34" s="70"/>
      <c r="F34" s="46"/>
      <c r="G34" s="43"/>
      <c r="H34" s="31"/>
      <c r="I34" s="31"/>
      <c r="J34" s="31"/>
      <c r="K34" s="42"/>
      <c r="L34" s="31"/>
      <c r="M34" s="31"/>
      <c r="N34" s="22"/>
      <c r="O34" s="42"/>
      <c r="P34" s="31"/>
      <c r="Q34" s="31"/>
      <c r="R34" s="31"/>
      <c r="T34" s="40"/>
      <c r="U34" s="25"/>
      <c r="V34" s="43"/>
    </row>
    <row r="35" spans="1:22" s="42" customFormat="1" ht="16">
      <c r="A35" s="337" t="s">
        <v>41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"/>
    </row>
    <row r="36" spans="1:22" s="42" customFormat="1" ht="13">
      <c r="A36" s="275">
        <v>1</v>
      </c>
      <c r="B36" s="56" t="s">
        <v>42</v>
      </c>
      <c r="C36" s="76" t="s">
        <v>102</v>
      </c>
      <c r="D36" s="76" t="s">
        <v>168</v>
      </c>
      <c r="E36" s="77">
        <v>88.3</v>
      </c>
      <c r="F36" s="53">
        <v>0.64470000000000005</v>
      </c>
      <c r="G36" s="58" t="s">
        <v>24</v>
      </c>
      <c r="H36" s="114">
        <v>180</v>
      </c>
      <c r="I36" s="108">
        <v>200</v>
      </c>
      <c r="J36" s="114">
        <v>215</v>
      </c>
      <c r="K36" s="58"/>
      <c r="L36" s="114">
        <v>145</v>
      </c>
      <c r="M36" s="108">
        <v>150</v>
      </c>
      <c r="N36" s="160">
        <v>160</v>
      </c>
      <c r="O36" s="58"/>
      <c r="P36" s="114">
        <v>200</v>
      </c>
      <c r="Q36" s="108">
        <v>225</v>
      </c>
      <c r="R36" s="114">
        <v>240</v>
      </c>
      <c r="S36" s="10"/>
      <c r="T36" s="306">
        <f>R36+M36+J36</f>
        <v>605</v>
      </c>
      <c r="U36" s="308">
        <f>T36*F36</f>
        <v>390.04350000000005</v>
      </c>
      <c r="V36" s="59"/>
    </row>
    <row r="37" spans="1:22" s="42" customFormat="1" ht="13">
      <c r="A37" s="277">
        <v>2</v>
      </c>
      <c r="B37" s="32" t="s">
        <v>103</v>
      </c>
      <c r="C37" s="80" t="s">
        <v>104</v>
      </c>
      <c r="D37" s="80" t="s">
        <v>168</v>
      </c>
      <c r="E37" s="81">
        <v>89.9</v>
      </c>
      <c r="F37" s="60">
        <v>0.63880000000000003</v>
      </c>
      <c r="G37" s="83" t="s">
        <v>60</v>
      </c>
      <c r="H37" s="117">
        <v>145</v>
      </c>
      <c r="I37" s="117">
        <v>150</v>
      </c>
      <c r="J37" s="117">
        <v>160</v>
      </c>
      <c r="K37" s="83"/>
      <c r="L37" s="117">
        <v>110</v>
      </c>
      <c r="M37" s="116">
        <v>117.5</v>
      </c>
      <c r="N37" s="117">
        <v>122.5</v>
      </c>
      <c r="O37" s="83"/>
      <c r="P37" s="117">
        <v>170</v>
      </c>
      <c r="Q37" s="116">
        <v>205</v>
      </c>
      <c r="R37" s="117">
        <v>212.5</v>
      </c>
      <c r="S37" s="7"/>
      <c r="T37" s="307">
        <f>J37+N37+R37</f>
        <v>495</v>
      </c>
      <c r="U37" s="309">
        <f>T37*F37</f>
        <v>316.20600000000002</v>
      </c>
      <c r="V37" s="65" t="s">
        <v>15</v>
      </c>
    </row>
    <row r="38" spans="1:22">
      <c r="A38" s="38"/>
      <c r="B38" s="46"/>
      <c r="C38" s="78"/>
      <c r="D38" s="78"/>
      <c r="E38" s="70"/>
      <c r="F38" s="42"/>
      <c r="G38" s="46"/>
      <c r="H38" s="31"/>
      <c r="I38" s="22"/>
      <c r="J38" s="22"/>
      <c r="K38" s="42"/>
      <c r="L38" s="31"/>
      <c r="M38" s="22"/>
      <c r="N38" s="22"/>
      <c r="O38" s="42"/>
      <c r="P38" s="31"/>
      <c r="Q38" s="31"/>
      <c r="R38" s="22"/>
      <c r="T38" s="40"/>
      <c r="U38" s="87"/>
      <c r="V38" s="43"/>
    </row>
    <row r="39" spans="1:22" s="42" customFormat="1" ht="16">
      <c r="A39" s="337" t="s">
        <v>43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"/>
    </row>
    <row r="40" spans="1:22" s="42" customFormat="1" ht="13">
      <c r="A40" s="270">
        <v>1</v>
      </c>
      <c r="B40" s="56" t="s">
        <v>105</v>
      </c>
      <c r="C40" s="76" t="s">
        <v>106</v>
      </c>
      <c r="D40" s="76" t="s">
        <v>168</v>
      </c>
      <c r="E40" s="77">
        <v>91</v>
      </c>
      <c r="F40" s="53">
        <v>0.63490000000000002</v>
      </c>
      <c r="G40" s="66" t="s">
        <v>13</v>
      </c>
      <c r="H40" s="114">
        <v>145</v>
      </c>
      <c r="I40" s="108">
        <v>155</v>
      </c>
      <c r="J40" s="114">
        <v>175</v>
      </c>
      <c r="K40" s="58"/>
      <c r="L40" s="114">
        <v>115</v>
      </c>
      <c r="M40" s="108">
        <v>120</v>
      </c>
      <c r="N40" s="160">
        <v>125</v>
      </c>
      <c r="O40" s="58"/>
      <c r="P40" s="114">
        <v>180</v>
      </c>
      <c r="Q40" s="108">
        <v>190</v>
      </c>
      <c r="R40" s="114">
        <v>200</v>
      </c>
      <c r="S40" s="10"/>
      <c r="T40" s="306">
        <f>R40+M40+J40</f>
        <v>495</v>
      </c>
      <c r="U40" s="308">
        <f>T40*F40</f>
        <v>314.27550000000002</v>
      </c>
      <c r="V40" s="68" t="s">
        <v>107</v>
      </c>
    </row>
    <row r="41" spans="1:22" s="42" customFormat="1" ht="13">
      <c r="A41" s="272" t="s">
        <v>150</v>
      </c>
      <c r="B41" s="32" t="s">
        <v>44</v>
      </c>
      <c r="C41" s="80" t="s">
        <v>108</v>
      </c>
      <c r="D41" s="80" t="s">
        <v>168</v>
      </c>
      <c r="E41" s="81">
        <v>100</v>
      </c>
      <c r="F41" s="60">
        <v>0.60860000000000003</v>
      </c>
      <c r="G41" s="82" t="s">
        <v>13</v>
      </c>
      <c r="H41" s="117">
        <v>220</v>
      </c>
      <c r="I41" s="117">
        <v>225</v>
      </c>
      <c r="J41" s="159">
        <v>235</v>
      </c>
      <c r="K41" s="7"/>
      <c r="L41" s="159">
        <v>150</v>
      </c>
      <c r="M41" s="186">
        <v>150</v>
      </c>
      <c r="N41" s="159">
        <v>150</v>
      </c>
      <c r="O41" s="7"/>
      <c r="P41" s="123"/>
      <c r="Q41" s="187"/>
      <c r="R41" s="123"/>
      <c r="S41" s="7"/>
      <c r="T41" s="307">
        <v>0</v>
      </c>
      <c r="U41" s="309">
        <f>T41*F41</f>
        <v>0</v>
      </c>
      <c r="V41" s="65"/>
    </row>
    <row r="42" spans="1:22">
      <c r="A42" s="140"/>
      <c r="B42" s="46"/>
      <c r="C42" s="78"/>
      <c r="D42" s="78"/>
      <c r="E42" s="70"/>
      <c r="F42" s="46"/>
      <c r="G42" s="43"/>
      <c r="H42" s="31"/>
      <c r="I42" s="22"/>
      <c r="J42" s="31"/>
      <c r="L42" s="31"/>
      <c r="M42" s="31"/>
      <c r="N42" s="22"/>
      <c r="P42" s="31"/>
      <c r="Q42" s="31"/>
      <c r="R42" s="22"/>
      <c r="T42" s="40"/>
      <c r="U42" s="25"/>
      <c r="V42" s="43"/>
    </row>
    <row r="43" spans="1:22" s="42" customFormat="1" ht="16">
      <c r="A43" s="337" t="s">
        <v>46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"/>
    </row>
    <row r="44" spans="1:22">
      <c r="A44" s="279">
        <v>1</v>
      </c>
      <c r="B44" s="50" t="s">
        <v>48</v>
      </c>
      <c r="C44" s="51" t="s">
        <v>165</v>
      </c>
      <c r="D44" s="51" t="s">
        <v>168</v>
      </c>
      <c r="E44" s="47">
        <v>122.5</v>
      </c>
      <c r="F44" s="48">
        <v>0.57230000000000003</v>
      </c>
      <c r="G44" s="50" t="s">
        <v>47</v>
      </c>
      <c r="H44" s="115">
        <v>255</v>
      </c>
      <c r="I44" s="115">
        <v>265</v>
      </c>
      <c r="J44" s="115">
        <v>272.5</v>
      </c>
      <c r="K44" s="8"/>
      <c r="L44" s="115">
        <v>160</v>
      </c>
      <c r="M44" s="115">
        <v>170</v>
      </c>
      <c r="N44" s="115">
        <v>180</v>
      </c>
      <c r="O44" s="8"/>
      <c r="P44" s="115">
        <v>300</v>
      </c>
      <c r="Q44" s="115">
        <v>315</v>
      </c>
      <c r="R44" s="115">
        <v>320</v>
      </c>
      <c r="S44" s="8"/>
      <c r="T44" s="184">
        <f>J44+N44+R44</f>
        <v>772.5</v>
      </c>
      <c r="U44" s="185">
        <f>T44*F44</f>
        <v>442.10175000000004</v>
      </c>
      <c r="V44" s="49"/>
    </row>
    <row r="45" spans="1:22">
      <c r="B45" s="3" t="s">
        <v>49</v>
      </c>
    </row>
    <row r="48" spans="1:22" ht="18">
      <c r="B48" s="12" t="s">
        <v>50</v>
      </c>
      <c r="C48" s="12"/>
      <c r="D48" s="12"/>
      <c r="G48" s="4"/>
    </row>
    <row r="49" spans="1:22" s="42" customFormat="1" ht="16">
      <c r="A49" s="280"/>
      <c r="B49" s="37" t="s">
        <v>51</v>
      </c>
      <c r="C49" s="3"/>
      <c r="D49" s="3"/>
      <c r="E49" s="34"/>
      <c r="F49" s="3"/>
      <c r="G49" s="4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6"/>
      <c r="U49" s="26"/>
      <c r="V49" s="3"/>
    </row>
    <row r="50" spans="1:22" ht="13" customHeight="1">
      <c r="A50" s="38"/>
      <c r="B50" s="44"/>
      <c r="C50" s="44" t="s">
        <v>52</v>
      </c>
      <c r="D50" s="44"/>
      <c r="E50" s="45"/>
      <c r="F50" s="43"/>
      <c r="G50" s="42"/>
      <c r="V50" s="43"/>
    </row>
    <row r="51" spans="1:22" s="42" customFormat="1" ht="13" customHeight="1">
      <c r="A51" s="280"/>
      <c r="B51" s="15" t="s">
        <v>53</v>
      </c>
      <c r="C51" s="15" t="s">
        <v>54</v>
      </c>
      <c r="D51" s="15"/>
      <c r="E51" s="41" t="s">
        <v>55</v>
      </c>
      <c r="F51" s="15" t="s">
        <v>56</v>
      </c>
      <c r="G51" s="15" t="s">
        <v>57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65"/>
      <c r="U51" s="139"/>
      <c r="V51" s="3"/>
    </row>
    <row r="52" spans="1:22" s="42" customFormat="1" ht="13" customHeight="1">
      <c r="A52" s="38"/>
      <c r="B52" s="46" t="s">
        <v>86</v>
      </c>
      <c r="C52" s="43" t="s">
        <v>52</v>
      </c>
      <c r="D52" s="43"/>
      <c r="E52" s="36">
        <v>60</v>
      </c>
      <c r="F52" s="23">
        <v>307.5</v>
      </c>
      <c r="G52" s="24">
        <v>342.83179999999999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6"/>
      <c r="U52" s="26"/>
      <c r="V52" s="43"/>
    </row>
    <row r="53" spans="1:22" s="42" customFormat="1" ht="13" customHeight="1">
      <c r="A53" s="38"/>
      <c r="B53" s="46" t="s">
        <v>12</v>
      </c>
      <c r="C53" s="43" t="s">
        <v>52</v>
      </c>
      <c r="D53" s="43"/>
      <c r="E53" s="36">
        <v>56</v>
      </c>
      <c r="F53" s="16">
        <v>242.5</v>
      </c>
      <c r="G53" s="26">
        <v>289.37529999999998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6"/>
      <c r="U53" s="26"/>
      <c r="V53" s="43"/>
    </row>
    <row r="54" spans="1:22">
      <c r="A54" s="38"/>
      <c r="B54" s="46" t="s">
        <v>109</v>
      </c>
      <c r="C54" s="43" t="s">
        <v>52</v>
      </c>
      <c r="D54" s="43"/>
      <c r="E54" s="38">
        <v>56</v>
      </c>
      <c r="F54" s="23">
        <v>220</v>
      </c>
      <c r="G54" s="24">
        <v>262.52600000000001</v>
      </c>
      <c r="V54" s="43"/>
    </row>
    <row r="56" spans="1:22" s="42" customFormat="1" ht="13" customHeight="1">
      <c r="A56" s="280"/>
      <c r="B56" s="13" t="s">
        <v>58</v>
      </c>
      <c r="C56" s="13"/>
      <c r="D56" s="295"/>
      <c r="E56" s="34"/>
      <c r="F56" s="3"/>
      <c r="G56" s="3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6"/>
      <c r="U56" s="26"/>
      <c r="V56" s="3"/>
    </row>
    <row r="57" spans="1:22" ht="13" customHeight="1">
      <c r="A57" s="38"/>
      <c r="B57" s="44"/>
      <c r="C57" s="44" t="s">
        <v>59</v>
      </c>
      <c r="D57" s="44"/>
      <c r="E57" s="45"/>
      <c r="F57" s="43"/>
      <c r="G57" s="43"/>
      <c r="V57" s="43"/>
    </row>
    <row r="58" spans="1:22" s="42" customFormat="1" ht="13" customHeight="1">
      <c r="A58" s="280"/>
      <c r="B58" s="15" t="s">
        <v>53</v>
      </c>
      <c r="C58" s="15" t="s">
        <v>54</v>
      </c>
      <c r="D58" s="15"/>
      <c r="E58" s="41" t="s">
        <v>55</v>
      </c>
      <c r="F58" s="15" t="s">
        <v>56</v>
      </c>
      <c r="G58" s="15" t="s">
        <v>57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65"/>
      <c r="U58" s="139"/>
      <c r="V58" s="3"/>
    </row>
    <row r="59" spans="1:22" s="42" customFormat="1" ht="13" customHeight="1">
      <c r="A59" s="38"/>
      <c r="B59" s="46" t="s">
        <v>21</v>
      </c>
      <c r="C59" s="43" t="s">
        <v>110</v>
      </c>
      <c r="D59" s="43"/>
      <c r="E59" s="36">
        <v>52</v>
      </c>
      <c r="F59" s="23">
        <v>332.5</v>
      </c>
      <c r="G59" s="24">
        <v>326.27510000000001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6"/>
      <c r="U59" s="26"/>
      <c r="V59" s="43"/>
    </row>
    <row r="60" spans="1:22" s="42" customFormat="1" ht="13" customHeight="1">
      <c r="A60" s="38"/>
      <c r="B60" s="46" t="s">
        <v>35</v>
      </c>
      <c r="C60" s="43" t="s">
        <v>110</v>
      </c>
      <c r="D60" s="43"/>
      <c r="E60" s="16" t="s">
        <v>153</v>
      </c>
      <c r="F60" s="23">
        <v>405</v>
      </c>
      <c r="G60" s="24">
        <v>278.4905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6"/>
      <c r="U60" s="26"/>
      <c r="V60" s="43"/>
    </row>
    <row r="61" spans="1:22" ht="13" customHeight="1">
      <c r="A61" s="38"/>
      <c r="B61" s="46" t="s">
        <v>111</v>
      </c>
      <c r="C61" s="43" t="s">
        <v>110</v>
      </c>
      <c r="D61" s="43"/>
      <c r="E61" s="36" t="s">
        <v>152</v>
      </c>
      <c r="F61" s="23">
        <v>332.5</v>
      </c>
      <c r="G61" s="24">
        <v>261.07780000000002</v>
      </c>
      <c r="V61" s="43"/>
    </row>
    <row r="63" spans="1:22" ht="13" customHeight="1">
      <c r="B63" s="14"/>
      <c r="C63" s="14" t="s">
        <v>52</v>
      </c>
      <c r="D63" s="14"/>
    </row>
    <row r="64" spans="1:22" s="42" customFormat="1" ht="13" customHeight="1">
      <c r="A64" s="280"/>
      <c r="B64" s="15" t="s">
        <v>53</v>
      </c>
      <c r="C64" s="15" t="s">
        <v>54</v>
      </c>
      <c r="D64" s="15"/>
      <c r="E64" s="41" t="s">
        <v>55</v>
      </c>
      <c r="F64" s="15" t="s">
        <v>56</v>
      </c>
      <c r="G64" s="15" t="s">
        <v>57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65"/>
      <c r="U64" s="139"/>
      <c r="V64" s="3"/>
    </row>
    <row r="65" spans="1:22" s="42" customFormat="1" ht="13" customHeight="1">
      <c r="A65" s="38"/>
      <c r="B65" s="46" t="s">
        <v>48</v>
      </c>
      <c r="C65" s="43" t="s">
        <v>52</v>
      </c>
      <c r="D65" s="43"/>
      <c r="E65" s="36">
        <v>125</v>
      </c>
      <c r="F65" s="40">
        <v>772.5</v>
      </c>
      <c r="G65" s="25">
        <v>442.10180000000003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6"/>
      <c r="U65" s="26"/>
      <c r="V65" s="43"/>
    </row>
    <row r="66" spans="1:22" s="42" customFormat="1" ht="13" customHeight="1">
      <c r="A66" s="38"/>
      <c r="B66" s="46" t="s">
        <v>23</v>
      </c>
      <c r="C66" s="43" t="s">
        <v>52</v>
      </c>
      <c r="D66" s="43"/>
      <c r="E66" s="36">
        <v>60</v>
      </c>
      <c r="F66" s="40">
        <v>460</v>
      </c>
      <c r="G66" s="25">
        <v>406.18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6"/>
      <c r="U66" s="26"/>
      <c r="V66" s="43"/>
    </row>
    <row r="67" spans="1:22" ht="13" customHeight="1">
      <c r="A67" s="38"/>
      <c r="B67" s="46" t="s">
        <v>42</v>
      </c>
      <c r="C67" s="43" t="s">
        <v>52</v>
      </c>
      <c r="D67" s="43"/>
      <c r="E67" s="36">
        <v>90</v>
      </c>
      <c r="F67" s="40">
        <v>605</v>
      </c>
      <c r="G67" s="25">
        <v>390.04349999999999</v>
      </c>
      <c r="V67" s="43"/>
    </row>
    <row r="68" spans="1:22">
      <c r="B68" s="3" t="s">
        <v>49</v>
      </c>
      <c r="F68" s="28"/>
    </row>
  </sheetData>
  <mergeCells count="24">
    <mergeCell ref="A43:U43"/>
    <mergeCell ref="A5:U5"/>
    <mergeCell ref="A10:U10"/>
    <mergeCell ref="A35:U35"/>
    <mergeCell ref="A39:U39"/>
    <mergeCell ref="A15:U15"/>
    <mergeCell ref="A23:U23"/>
    <mergeCell ref="A26:U26"/>
    <mergeCell ref="A29:U29"/>
    <mergeCell ref="A18:U18"/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D3:D4"/>
  </mergeCells>
  <phoneticPr fontId="1" type="noConversion"/>
  <pageMargins left="0.7" right="0.7" top="0.75" bottom="0.75" header="0.3" footer="0.3"/>
  <pageSetup paperSize="9" orientation="portrait" r:id="rId1"/>
  <ignoredErrors>
    <ignoredError sqref="T31:U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R54"/>
  <sheetViews>
    <sheetView topLeftCell="A5" zoomScaleNormal="100" workbookViewId="0">
      <selection activeCell="D36" sqref="D36"/>
    </sheetView>
  </sheetViews>
  <sheetFormatPr baseColWidth="10" defaultColWidth="9.1640625" defaultRowHeight="14"/>
  <cols>
    <col min="1" max="1" width="7.5" style="280" bestFit="1" customWidth="1"/>
    <col min="2" max="2" width="20" style="3" bestFit="1" customWidth="1"/>
    <col min="3" max="4" width="28.5" style="3" customWidth="1"/>
    <col min="5" max="5" width="21.5" style="34" bestFit="1" customWidth="1"/>
    <col min="6" max="6" width="10.5" style="3" bestFit="1" customWidth="1"/>
    <col min="7" max="7" width="33.6640625" style="3" customWidth="1"/>
    <col min="8" max="15" width="5.5" style="16" customWidth="1"/>
    <col min="16" max="16" width="7.83203125" style="16" bestFit="1" customWidth="1"/>
    <col min="17" max="17" width="11.5" style="26" customWidth="1"/>
    <col min="18" max="18" width="21.1640625" style="3" customWidth="1"/>
    <col min="19" max="16384" width="9.1640625" style="4"/>
  </cols>
  <sheetData>
    <row r="1" spans="1:18" s="1" customFormat="1" ht="29" customHeight="1">
      <c r="A1" s="318" t="s">
        <v>145</v>
      </c>
      <c r="B1" s="319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1"/>
    </row>
    <row r="2" spans="1:18" s="1" customFormat="1" ht="62" customHeight="1" thickBot="1">
      <c r="A2" s="322"/>
      <c r="B2" s="323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5"/>
    </row>
    <row r="3" spans="1:18" s="2" customFormat="1" ht="12.75" customHeight="1">
      <c r="A3" s="326" t="s">
        <v>174</v>
      </c>
      <c r="B3" s="328" t="s">
        <v>0</v>
      </c>
      <c r="C3" s="330" t="s">
        <v>166</v>
      </c>
      <c r="D3" s="343" t="s">
        <v>167</v>
      </c>
      <c r="E3" s="330" t="s">
        <v>143</v>
      </c>
      <c r="F3" s="332" t="s">
        <v>1</v>
      </c>
      <c r="G3" s="332" t="s">
        <v>2</v>
      </c>
      <c r="H3" s="333" t="s">
        <v>4</v>
      </c>
      <c r="I3" s="333"/>
      <c r="J3" s="333"/>
      <c r="K3" s="333"/>
      <c r="L3" s="333" t="s">
        <v>5</v>
      </c>
      <c r="M3" s="333"/>
      <c r="N3" s="333"/>
      <c r="O3" s="333"/>
      <c r="P3" s="333" t="s">
        <v>6</v>
      </c>
      <c r="Q3" s="339" t="s">
        <v>7</v>
      </c>
      <c r="R3" s="335" t="s">
        <v>8</v>
      </c>
    </row>
    <row r="4" spans="1:18" s="2" customFormat="1" ht="21" customHeight="1" thickBot="1">
      <c r="A4" s="327"/>
      <c r="B4" s="329"/>
      <c r="C4" s="331"/>
      <c r="D4" s="344"/>
      <c r="E4" s="331"/>
      <c r="F4" s="331"/>
      <c r="G4" s="331"/>
      <c r="H4" s="224">
        <v>1</v>
      </c>
      <c r="I4" s="224">
        <v>2</v>
      </c>
      <c r="J4" s="224">
        <v>3</v>
      </c>
      <c r="K4" s="224" t="s">
        <v>9</v>
      </c>
      <c r="L4" s="224">
        <v>1</v>
      </c>
      <c r="M4" s="224">
        <v>2</v>
      </c>
      <c r="N4" s="224">
        <v>3</v>
      </c>
      <c r="O4" s="224" t="s">
        <v>9</v>
      </c>
      <c r="P4" s="334"/>
      <c r="Q4" s="340"/>
      <c r="R4" s="336"/>
    </row>
    <row r="5" spans="1:18" s="125" customFormat="1" ht="16">
      <c r="A5" s="337" t="s">
        <v>11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124"/>
    </row>
    <row r="6" spans="1:18" s="42" customFormat="1" ht="13">
      <c r="A6" s="281">
        <v>1</v>
      </c>
      <c r="B6" s="50" t="s">
        <v>112</v>
      </c>
      <c r="C6" s="127" t="s">
        <v>113</v>
      </c>
      <c r="D6" s="127" t="s">
        <v>168</v>
      </c>
      <c r="E6" s="47">
        <v>56</v>
      </c>
      <c r="F6" s="128">
        <v>1.1766000000000001</v>
      </c>
      <c r="G6" s="129" t="s">
        <v>47</v>
      </c>
      <c r="H6" s="136">
        <v>40</v>
      </c>
      <c r="I6" s="137">
        <v>45</v>
      </c>
      <c r="J6" s="163">
        <v>45</v>
      </c>
      <c r="K6" s="217"/>
      <c r="L6" s="136">
        <v>95</v>
      </c>
      <c r="M6" s="137">
        <v>100</v>
      </c>
      <c r="N6" s="163">
        <v>105</v>
      </c>
      <c r="O6" s="217"/>
      <c r="P6" s="144">
        <v>145</v>
      </c>
      <c r="Q6" s="215">
        <f>P6*F6</f>
        <v>170.607</v>
      </c>
      <c r="R6" s="49" t="s">
        <v>81</v>
      </c>
    </row>
    <row r="7" spans="1:18">
      <c r="A7" s="282"/>
      <c r="B7" s="5"/>
      <c r="C7" s="9"/>
      <c r="D7" s="9"/>
      <c r="E7" s="33"/>
      <c r="F7" s="29"/>
      <c r="H7" s="126"/>
      <c r="I7" s="126"/>
      <c r="J7" s="218"/>
      <c r="K7" s="165"/>
      <c r="L7" s="126"/>
      <c r="M7" s="126"/>
      <c r="N7" s="218"/>
      <c r="O7" s="165"/>
      <c r="P7" s="165"/>
      <c r="Q7" s="139"/>
    </row>
    <row r="8" spans="1:18" s="125" customFormat="1" ht="16">
      <c r="A8" s="337" t="s">
        <v>16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124"/>
    </row>
    <row r="9" spans="1:18" s="42" customFormat="1" ht="13">
      <c r="A9" s="281">
        <v>1</v>
      </c>
      <c r="B9" s="50" t="s">
        <v>17</v>
      </c>
      <c r="C9" s="127" t="s">
        <v>84</v>
      </c>
      <c r="D9" s="127" t="s">
        <v>168</v>
      </c>
      <c r="E9" s="47">
        <v>60</v>
      </c>
      <c r="F9" s="128">
        <v>1.1149</v>
      </c>
      <c r="G9" s="130" t="s">
        <v>13</v>
      </c>
      <c r="H9" s="115">
        <v>45</v>
      </c>
      <c r="I9" s="138">
        <v>50</v>
      </c>
      <c r="J9" s="163">
        <v>52.5</v>
      </c>
      <c r="K9" s="219"/>
      <c r="L9" s="115">
        <v>80</v>
      </c>
      <c r="M9" s="138">
        <v>90</v>
      </c>
      <c r="N9" s="115">
        <v>100</v>
      </c>
      <c r="O9" s="217"/>
      <c r="P9" s="144">
        <v>150</v>
      </c>
      <c r="Q9" s="215">
        <f>P9*F9</f>
        <v>167.23500000000001</v>
      </c>
      <c r="R9" s="49" t="s">
        <v>98</v>
      </c>
    </row>
    <row r="10" spans="1:18">
      <c r="A10" s="282"/>
      <c r="B10" s="5"/>
      <c r="C10" s="9"/>
      <c r="D10" s="9"/>
      <c r="E10" s="33"/>
      <c r="F10" s="29"/>
      <c r="G10" s="4"/>
      <c r="H10" s="30"/>
      <c r="I10" s="30"/>
      <c r="J10" s="218"/>
      <c r="K10" s="132"/>
      <c r="L10" s="30"/>
      <c r="M10" s="30"/>
      <c r="N10" s="30"/>
      <c r="O10" s="165"/>
      <c r="P10" s="165"/>
      <c r="Q10" s="139"/>
    </row>
    <row r="11" spans="1:18" s="125" customFormat="1" ht="16">
      <c r="A11" s="337" t="s">
        <v>10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124"/>
    </row>
    <row r="12" spans="1:18" s="42" customFormat="1" ht="13">
      <c r="A12" s="274">
        <v>1</v>
      </c>
      <c r="B12" s="50" t="s">
        <v>21</v>
      </c>
      <c r="C12" s="51" t="s">
        <v>22</v>
      </c>
      <c r="D12" s="51" t="s">
        <v>169</v>
      </c>
      <c r="E12" s="47">
        <v>52</v>
      </c>
      <c r="F12" s="48">
        <f>500/([1]Уилкс!$A$1+[1]Уилкс!$A$2*E12+[1]Уилкс!$A$3*IMPOWER(E12,2)+[1]Уилкс!$A$4*IMPOWER(E12,3)+[1]Уилкс!$A$5*IMPOWER(E12,4)+[1]Уилкс!$A$6*IMPOWER(E12,5))</f>
        <v>0.98127847237463117</v>
      </c>
      <c r="G12" s="49" t="s">
        <v>60</v>
      </c>
      <c r="H12" s="115">
        <v>75</v>
      </c>
      <c r="I12" s="115">
        <v>80</v>
      </c>
      <c r="J12" s="115">
        <v>85</v>
      </c>
      <c r="K12" s="20"/>
      <c r="L12" s="115">
        <v>120</v>
      </c>
      <c r="M12" s="115">
        <v>130</v>
      </c>
      <c r="N12" s="115">
        <v>140</v>
      </c>
      <c r="O12" s="20"/>
      <c r="P12" s="20">
        <v>225</v>
      </c>
      <c r="Q12" s="226">
        <f>P12*F12</f>
        <v>220.78765628429201</v>
      </c>
      <c r="R12" s="49" t="s">
        <v>15</v>
      </c>
    </row>
    <row r="13" spans="1:18">
      <c r="B13" s="5"/>
      <c r="C13" s="9"/>
      <c r="D13" s="9"/>
      <c r="E13" s="33"/>
      <c r="F13" s="29"/>
      <c r="H13" s="218"/>
      <c r="I13" s="30"/>
      <c r="J13" s="30"/>
      <c r="K13" s="17"/>
      <c r="L13" s="30"/>
      <c r="M13" s="30"/>
      <c r="N13" s="30"/>
      <c r="O13" s="17"/>
      <c r="P13" s="17"/>
      <c r="Q13" s="139"/>
    </row>
    <row r="14" spans="1:18" s="125" customFormat="1" ht="16">
      <c r="A14" s="337" t="s">
        <v>16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124"/>
    </row>
    <row r="15" spans="1:18" s="42" customFormat="1" ht="13">
      <c r="A15" s="274">
        <v>1</v>
      </c>
      <c r="B15" s="50" t="s">
        <v>26</v>
      </c>
      <c r="C15" s="51" t="s">
        <v>27</v>
      </c>
      <c r="D15" s="51" t="s">
        <v>170</v>
      </c>
      <c r="E15" s="47">
        <v>59.85</v>
      </c>
      <c r="F15" s="48">
        <v>0.85550000000000004</v>
      </c>
      <c r="G15" s="49" t="s">
        <v>13</v>
      </c>
      <c r="H15" s="115">
        <v>82.5</v>
      </c>
      <c r="I15" s="115">
        <v>87.5</v>
      </c>
      <c r="J15" s="163">
        <v>90</v>
      </c>
      <c r="K15" s="225"/>
      <c r="L15" s="115">
        <v>150</v>
      </c>
      <c r="M15" s="115">
        <v>155</v>
      </c>
      <c r="N15" s="115">
        <v>157.5</v>
      </c>
      <c r="O15" s="144"/>
      <c r="P15" s="144">
        <v>245</v>
      </c>
      <c r="Q15" s="226">
        <f>P15*F15</f>
        <v>209.5975</v>
      </c>
      <c r="R15" s="49"/>
    </row>
    <row r="16" spans="1:18">
      <c r="B16" s="5"/>
      <c r="C16" s="9"/>
      <c r="D16" s="9"/>
      <c r="E16" s="33"/>
      <c r="F16" s="29"/>
      <c r="H16" s="30"/>
      <c r="I16" s="30"/>
      <c r="J16" s="218"/>
      <c r="K16" s="132"/>
      <c r="L16" s="30"/>
      <c r="M16" s="30"/>
      <c r="N16" s="30"/>
      <c r="O16" s="165"/>
      <c r="P16" s="165"/>
      <c r="Q16" s="139"/>
    </row>
    <row r="17" spans="1:18" s="125" customFormat="1" ht="16">
      <c r="A17" s="337" t="s">
        <v>18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124"/>
    </row>
    <row r="18" spans="1:18" s="42" customFormat="1" ht="13">
      <c r="A18" s="279">
        <v>1</v>
      </c>
      <c r="B18" s="50" t="s">
        <v>28</v>
      </c>
      <c r="C18" s="51" t="s">
        <v>29</v>
      </c>
      <c r="D18" s="51" t="s">
        <v>169</v>
      </c>
      <c r="E18" s="47">
        <v>62</v>
      </c>
      <c r="F18" s="48">
        <v>0.78520000000000001</v>
      </c>
      <c r="G18" s="49" t="s">
        <v>14</v>
      </c>
      <c r="H18" s="115">
        <v>70</v>
      </c>
      <c r="I18" s="163">
        <v>77.5</v>
      </c>
      <c r="J18" s="115">
        <v>77.5</v>
      </c>
      <c r="K18" s="225"/>
      <c r="L18" s="115">
        <v>135</v>
      </c>
      <c r="M18" s="115">
        <v>145</v>
      </c>
      <c r="N18" s="115">
        <v>150</v>
      </c>
      <c r="O18" s="20"/>
      <c r="P18" s="20">
        <v>227.5</v>
      </c>
      <c r="Q18" s="19">
        <f>P18*F18</f>
        <v>178.63300000000001</v>
      </c>
      <c r="R18" s="49" t="s">
        <v>15</v>
      </c>
    </row>
    <row r="19" spans="1:18">
      <c r="A19" s="282"/>
      <c r="B19" s="5"/>
      <c r="C19" s="9"/>
      <c r="D19" s="9"/>
      <c r="E19" s="33"/>
      <c r="F19" s="29"/>
      <c r="G19" s="5"/>
      <c r="H19" s="30"/>
      <c r="I19" s="218"/>
      <c r="J19" s="218"/>
      <c r="K19" s="165"/>
      <c r="L19" s="30"/>
      <c r="M19" s="30"/>
      <c r="N19" s="30"/>
      <c r="O19" s="17"/>
      <c r="P19" s="17"/>
      <c r="Q19" s="6"/>
    </row>
    <row r="20" spans="1:18" s="125" customFormat="1" ht="16">
      <c r="A20" s="337" t="s">
        <v>31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124"/>
    </row>
    <row r="21" spans="1:18" s="42" customFormat="1" ht="13">
      <c r="A21" s="279">
        <v>1</v>
      </c>
      <c r="B21" s="50" t="s">
        <v>33</v>
      </c>
      <c r="C21" s="51" t="s">
        <v>34</v>
      </c>
      <c r="D21" s="51" t="s">
        <v>168</v>
      </c>
      <c r="E21" s="47">
        <v>74</v>
      </c>
      <c r="F21" s="48">
        <v>0.71930000000000005</v>
      </c>
      <c r="G21" s="49" t="s">
        <v>13</v>
      </c>
      <c r="H21" s="115">
        <v>87.5</v>
      </c>
      <c r="I21" s="115">
        <v>92.5</v>
      </c>
      <c r="J21" s="115">
        <v>95</v>
      </c>
      <c r="K21" s="20"/>
      <c r="L21" s="115">
        <v>185</v>
      </c>
      <c r="M21" s="115">
        <v>190</v>
      </c>
      <c r="N21" s="115">
        <v>195</v>
      </c>
      <c r="O21" s="144"/>
      <c r="P21" s="144">
        <v>290</v>
      </c>
      <c r="Q21" s="226">
        <f>P21*F21</f>
        <v>208.59700000000001</v>
      </c>
      <c r="R21" s="49" t="s">
        <v>98</v>
      </c>
    </row>
    <row r="22" spans="1:18">
      <c r="A22" s="283"/>
      <c r="B22" s="5"/>
      <c r="C22" s="9"/>
      <c r="D22" s="9"/>
      <c r="E22" s="33"/>
      <c r="F22" s="5"/>
      <c r="H22" s="30"/>
      <c r="I22" s="30"/>
      <c r="J22" s="30"/>
      <c r="K22" s="17"/>
      <c r="L22" s="30"/>
      <c r="M22" s="30"/>
      <c r="N22" s="30"/>
      <c r="O22" s="165"/>
      <c r="P22" s="165"/>
      <c r="Q22" s="139"/>
    </row>
    <row r="23" spans="1:18" s="125" customFormat="1" ht="16">
      <c r="A23" s="337" t="s">
        <v>19</v>
      </c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124"/>
    </row>
    <row r="24" spans="1:18" s="42" customFormat="1" ht="13">
      <c r="A24" s="275">
        <v>1</v>
      </c>
      <c r="B24" s="97" t="s">
        <v>35</v>
      </c>
      <c r="C24" s="54" t="s">
        <v>36</v>
      </c>
      <c r="D24" s="345" t="s">
        <v>169</v>
      </c>
      <c r="E24" s="195">
        <v>79.099999999999994</v>
      </c>
      <c r="F24" s="84">
        <v>0.68759999999999999</v>
      </c>
      <c r="G24" s="67" t="s">
        <v>14</v>
      </c>
      <c r="H24" s="114">
        <v>85</v>
      </c>
      <c r="I24" s="108">
        <v>92.5</v>
      </c>
      <c r="J24" s="114">
        <v>100</v>
      </c>
      <c r="K24" s="131"/>
      <c r="L24" s="114">
        <v>145</v>
      </c>
      <c r="M24" s="108">
        <v>150</v>
      </c>
      <c r="N24" s="114">
        <v>157.5</v>
      </c>
      <c r="O24" s="131"/>
      <c r="P24" s="297">
        <v>257.5</v>
      </c>
      <c r="Q24" s="300">
        <f>P24*F24</f>
        <v>177.05699999999999</v>
      </c>
      <c r="R24" s="59" t="s">
        <v>15</v>
      </c>
    </row>
    <row r="25" spans="1:18" s="42" customFormat="1" ht="13">
      <c r="A25" s="276">
        <v>2</v>
      </c>
      <c r="B25" s="106" t="s">
        <v>32</v>
      </c>
      <c r="C25" s="69" t="s">
        <v>99</v>
      </c>
      <c r="D25" s="346" t="s">
        <v>169</v>
      </c>
      <c r="E25" s="157">
        <v>80.900000000000006</v>
      </c>
      <c r="F25" s="134">
        <v>0.67789999999999995</v>
      </c>
      <c r="G25" s="71" t="s">
        <v>14</v>
      </c>
      <c r="H25" s="120">
        <v>80</v>
      </c>
      <c r="I25" s="154">
        <v>90</v>
      </c>
      <c r="J25" s="161">
        <v>100</v>
      </c>
      <c r="K25" s="221"/>
      <c r="L25" s="120">
        <v>155</v>
      </c>
      <c r="M25" s="154">
        <v>165</v>
      </c>
      <c r="N25" s="161">
        <v>175</v>
      </c>
      <c r="O25" s="221"/>
      <c r="P25" s="298">
        <v>255</v>
      </c>
      <c r="Q25" s="301">
        <f t="shared" ref="Q25:Q26" si="0">P25*F25</f>
        <v>172.86449999999999</v>
      </c>
      <c r="R25" s="107" t="s">
        <v>15</v>
      </c>
    </row>
    <row r="26" spans="1:18" s="42" customFormat="1" ht="13">
      <c r="A26" s="277">
        <v>1</v>
      </c>
      <c r="B26" s="98" t="s">
        <v>40</v>
      </c>
      <c r="C26" s="61" t="s">
        <v>101</v>
      </c>
      <c r="D26" s="347" t="s">
        <v>168</v>
      </c>
      <c r="E26" s="196">
        <v>81.8</v>
      </c>
      <c r="F26" s="60">
        <v>0.6734</v>
      </c>
      <c r="G26" s="63" t="s">
        <v>61</v>
      </c>
      <c r="H26" s="117">
        <v>92.5</v>
      </c>
      <c r="I26" s="116">
        <v>100</v>
      </c>
      <c r="J26" s="117">
        <v>105</v>
      </c>
      <c r="K26" s="213"/>
      <c r="L26" s="117">
        <v>172.5</v>
      </c>
      <c r="M26" s="116">
        <v>180</v>
      </c>
      <c r="N26" s="117">
        <v>185</v>
      </c>
      <c r="O26" s="222"/>
      <c r="P26" s="310">
        <v>290</v>
      </c>
      <c r="Q26" s="302">
        <f t="shared" si="0"/>
        <v>195.286</v>
      </c>
      <c r="R26" s="65"/>
    </row>
    <row r="27" spans="1:18">
      <c r="B27" s="5"/>
      <c r="C27" s="9"/>
      <c r="D27" s="9"/>
      <c r="E27" s="33"/>
      <c r="F27" s="5"/>
      <c r="H27" s="30"/>
      <c r="I27" s="30"/>
      <c r="J27" s="218"/>
      <c r="K27" s="132"/>
      <c r="L27" s="30"/>
      <c r="M27" s="30"/>
      <c r="N27" s="30"/>
      <c r="O27" s="132"/>
      <c r="P27" s="17"/>
      <c r="Q27" s="139"/>
    </row>
    <row r="28" spans="1:18" s="125" customFormat="1" ht="16">
      <c r="A28" s="337" t="s">
        <v>43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124"/>
    </row>
    <row r="29" spans="1:18" s="42" customFormat="1" ht="13">
      <c r="A29" s="274">
        <v>1</v>
      </c>
      <c r="B29" s="50" t="s">
        <v>62</v>
      </c>
      <c r="C29" s="51" t="s">
        <v>63</v>
      </c>
      <c r="D29" s="51" t="s">
        <v>168</v>
      </c>
      <c r="E29" s="47">
        <v>99</v>
      </c>
      <c r="F29" s="48">
        <v>0.61109999999999998</v>
      </c>
      <c r="G29" s="49" t="s">
        <v>13</v>
      </c>
      <c r="H29" s="115">
        <v>100</v>
      </c>
      <c r="I29" s="115">
        <v>110</v>
      </c>
      <c r="J29" s="163">
        <v>120</v>
      </c>
      <c r="K29" s="225"/>
      <c r="L29" s="115">
        <v>180</v>
      </c>
      <c r="M29" s="115">
        <v>185</v>
      </c>
      <c r="N29" s="115">
        <v>190</v>
      </c>
      <c r="O29" s="144"/>
      <c r="P29" s="144">
        <v>300</v>
      </c>
      <c r="Q29" s="226">
        <f>P29*F29</f>
        <v>183.32999999999998</v>
      </c>
      <c r="R29" s="49"/>
    </row>
    <row r="30" spans="1:18">
      <c r="B30" s="5"/>
      <c r="C30" s="9"/>
      <c r="D30" s="9"/>
      <c r="E30" s="33"/>
      <c r="F30" s="4"/>
      <c r="H30" s="30"/>
      <c r="I30" s="30"/>
      <c r="J30" s="218"/>
      <c r="K30" s="132"/>
      <c r="L30" s="30"/>
      <c r="M30" s="30"/>
      <c r="N30" s="30"/>
      <c r="O30" s="165"/>
      <c r="P30" s="165"/>
      <c r="Q30" s="139"/>
    </row>
    <row r="31" spans="1:18" s="125" customFormat="1" ht="16">
      <c r="A31" s="337" t="s">
        <v>45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124"/>
    </row>
    <row r="32" spans="1:18" s="42" customFormat="1" ht="13">
      <c r="A32" s="274">
        <v>1</v>
      </c>
      <c r="B32" s="50" t="s">
        <v>64</v>
      </c>
      <c r="C32" s="51" t="s">
        <v>65</v>
      </c>
      <c r="D32" s="51" t="s">
        <v>168</v>
      </c>
      <c r="E32" s="47">
        <v>107</v>
      </c>
      <c r="F32" s="50">
        <v>0.59370000000000001</v>
      </c>
      <c r="G32" s="49" t="s">
        <v>13</v>
      </c>
      <c r="H32" s="163">
        <v>170</v>
      </c>
      <c r="I32" s="115">
        <v>175</v>
      </c>
      <c r="J32" s="163">
        <v>180</v>
      </c>
      <c r="K32" s="225"/>
      <c r="L32" s="115">
        <v>300</v>
      </c>
      <c r="M32" s="115">
        <v>320</v>
      </c>
      <c r="N32" s="163">
        <v>330</v>
      </c>
      <c r="O32" s="225"/>
      <c r="P32" s="20">
        <v>495</v>
      </c>
      <c r="Q32" s="226">
        <f>P32*F32</f>
        <v>293.88150000000002</v>
      </c>
      <c r="R32" s="49" t="s">
        <v>129</v>
      </c>
    </row>
    <row r="33" spans="1:18">
      <c r="A33" s="282"/>
      <c r="B33" s="5"/>
      <c r="C33" s="9"/>
      <c r="D33" s="9"/>
      <c r="E33" s="33"/>
      <c r="F33" s="5"/>
      <c r="G33" s="5"/>
      <c r="H33" s="30"/>
      <c r="I33" s="30"/>
      <c r="J33" s="30"/>
      <c r="K33" s="132"/>
      <c r="L33" s="30"/>
      <c r="M33" s="30"/>
      <c r="N33" s="30"/>
      <c r="O33" s="165"/>
      <c r="P33" s="165"/>
      <c r="Q33" s="139"/>
    </row>
    <row r="34" spans="1:18" s="125" customFormat="1" ht="16">
      <c r="A34" s="337" t="s">
        <v>46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124"/>
    </row>
    <row r="35" spans="1:18" s="42" customFormat="1" ht="13">
      <c r="A35" s="279">
        <v>1</v>
      </c>
      <c r="B35" s="50" t="s">
        <v>48</v>
      </c>
      <c r="C35" s="51" t="s">
        <v>165</v>
      </c>
      <c r="D35" s="51" t="s">
        <v>168</v>
      </c>
      <c r="E35" s="47">
        <v>122.5</v>
      </c>
      <c r="F35" s="48">
        <v>0.57230000000000003</v>
      </c>
      <c r="G35" s="50" t="s">
        <v>47</v>
      </c>
      <c r="H35" s="115">
        <v>160</v>
      </c>
      <c r="I35" s="115">
        <v>170</v>
      </c>
      <c r="J35" s="115">
        <v>180</v>
      </c>
      <c r="K35" s="144"/>
      <c r="L35" s="115">
        <v>300</v>
      </c>
      <c r="M35" s="115">
        <v>315</v>
      </c>
      <c r="N35" s="115">
        <v>320</v>
      </c>
      <c r="O35" s="144"/>
      <c r="P35" s="144">
        <v>500</v>
      </c>
      <c r="Q35" s="226">
        <f>P35*F35</f>
        <v>286.15000000000003</v>
      </c>
      <c r="R35" s="49"/>
    </row>
    <row r="36" spans="1:18">
      <c r="A36" s="282"/>
      <c r="B36" s="5"/>
      <c r="C36" s="9"/>
      <c r="D36" s="9"/>
      <c r="E36" s="33"/>
      <c r="F36" s="29"/>
      <c r="G36" s="5"/>
      <c r="H36" s="30"/>
      <c r="I36" s="30"/>
      <c r="J36" s="218"/>
      <c r="K36" s="132"/>
      <c r="L36" s="30"/>
      <c r="M36" s="30"/>
      <c r="N36" s="30"/>
      <c r="O36" s="165"/>
      <c r="P36" s="165"/>
      <c r="Q36" s="139"/>
    </row>
    <row r="37" spans="1:18">
      <c r="A37" s="282"/>
      <c r="B37" s="5"/>
      <c r="C37" s="9"/>
      <c r="D37" s="9"/>
      <c r="E37" s="33"/>
      <c r="F37" s="29"/>
      <c r="G37" s="5"/>
      <c r="H37" s="31"/>
      <c r="I37" s="31"/>
      <c r="J37" s="223"/>
      <c r="K37" s="132"/>
      <c r="L37" s="31"/>
      <c r="M37" s="31"/>
      <c r="N37" s="31"/>
      <c r="O37" s="165"/>
      <c r="P37" s="165"/>
      <c r="Q37" s="139"/>
    </row>
    <row r="38" spans="1:18">
      <c r="A38" s="282"/>
      <c r="B38" s="5"/>
      <c r="C38" s="9"/>
      <c r="D38" s="9"/>
      <c r="E38" s="33"/>
      <c r="F38" s="29"/>
      <c r="G38" s="5"/>
      <c r="H38" s="31"/>
      <c r="I38" s="31"/>
      <c r="J38" s="223"/>
      <c r="K38" s="132"/>
      <c r="L38" s="31"/>
      <c r="M38" s="31"/>
      <c r="N38" s="31"/>
      <c r="O38" s="165"/>
      <c r="P38" s="165"/>
      <c r="Q38" s="139"/>
    </row>
    <row r="39" spans="1:18" ht="18">
      <c r="A39" s="282"/>
      <c r="B39" s="12" t="s">
        <v>50</v>
      </c>
      <c r="C39" s="12"/>
      <c r="D39" s="12"/>
      <c r="G39" s="5"/>
      <c r="H39" s="31"/>
      <c r="I39" s="31"/>
      <c r="J39" s="223"/>
      <c r="K39" s="132"/>
      <c r="L39" s="31"/>
      <c r="M39" s="31"/>
      <c r="N39" s="31"/>
      <c r="O39" s="165"/>
      <c r="P39" s="165"/>
      <c r="Q39" s="139"/>
    </row>
    <row r="40" spans="1:18" ht="16">
      <c r="B40" s="13" t="s">
        <v>58</v>
      </c>
      <c r="C40" s="13"/>
      <c r="D40" s="295"/>
    </row>
    <row r="41" spans="1:18" s="42" customFormat="1" ht="13">
      <c r="A41" s="38"/>
      <c r="B41" s="44"/>
      <c r="C41" s="44" t="s">
        <v>59</v>
      </c>
      <c r="D41" s="44"/>
      <c r="E41" s="45"/>
      <c r="F41" s="43"/>
      <c r="G41" s="43"/>
      <c r="H41" s="16"/>
      <c r="I41" s="16"/>
      <c r="J41" s="16"/>
      <c r="K41" s="16"/>
      <c r="L41" s="16"/>
      <c r="M41" s="16"/>
      <c r="N41" s="16"/>
      <c r="O41" s="16"/>
      <c r="P41" s="16"/>
      <c r="Q41" s="26"/>
      <c r="R41" s="43"/>
    </row>
    <row r="42" spans="1:18">
      <c r="B42" s="15" t="s">
        <v>53</v>
      </c>
      <c r="C42" s="15" t="s">
        <v>54</v>
      </c>
      <c r="D42" s="15"/>
      <c r="E42" s="41" t="s">
        <v>55</v>
      </c>
      <c r="F42" s="15" t="s">
        <v>56</v>
      </c>
      <c r="G42" s="15" t="s">
        <v>57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39"/>
    </row>
    <row r="43" spans="1:18" s="42" customFormat="1" ht="13">
      <c r="A43" s="38"/>
      <c r="B43" s="43" t="s">
        <v>21</v>
      </c>
      <c r="C43" s="43" t="s">
        <v>66</v>
      </c>
      <c r="D43" s="43"/>
      <c r="E43" s="36">
        <v>52</v>
      </c>
      <c r="F43" s="16">
        <v>225</v>
      </c>
      <c r="G43" s="26">
        <v>220.7877</v>
      </c>
      <c r="H43" s="16"/>
      <c r="I43" s="16"/>
      <c r="J43" s="16"/>
      <c r="K43" s="16"/>
      <c r="L43" s="16"/>
      <c r="M43" s="16"/>
      <c r="N43" s="16"/>
      <c r="O43" s="16"/>
      <c r="P43" s="16"/>
      <c r="Q43" s="26"/>
      <c r="R43" s="43"/>
    </row>
    <row r="44" spans="1:18" s="42" customFormat="1" ht="13">
      <c r="A44" s="38"/>
      <c r="B44" s="43" t="s">
        <v>111</v>
      </c>
      <c r="C44" s="43" t="s">
        <v>66</v>
      </c>
      <c r="D44" s="43"/>
      <c r="E44" s="36" t="s">
        <v>152</v>
      </c>
      <c r="F44" s="16">
        <v>227.5</v>
      </c>
      <c r="G44" s="26">
        <v>178.63</v>
      </c>
      <c r="H44" s="16"/>
      <c r="I44" s="16"/>
      <c r="J44" s="16"/>
      <c r="K44" s="16"/>
      <c r="L44" s="16"/>
      <c r="M44" s="16"/>
      <c r="N44" s="16"/>
      <c r="O44" s="16"/>
      <c r="P44" s="16"/>
      <c r="Q44" s="26"/>
      <c r="R44" s="43"/>
    </row>
    <row r="45" spans="1:18" s="42" customFormat="1" ht="13">
      <c r="A45" s="38"/>
      <c r="B45" s="43" t="s">
        <v>35</v>
      </c>
      <c r="C45" s="43" t="s">
        <v>66</v>
      </c>
      <c r="D45" s="43"/>
      <c r="E45" s="36" t="s">
        <v>153</v>
      </c>
      <c r="F45" s="16">
        <v>257.5</v>
      </c>
      <c r="G45" s="26">
        <v>177.05699999999999</v>
      </c>
      <c r="H45" s="16"/>
      <c r="I45" s="16"/>
      <c r="J45" s="16"/>
      <c r="K45" s="16"/>
      <c r="L45" s="16"/>
      <c r="M45" s="16"/>
      <c r="N45" s="16"/>
      <c r="O45" s="16"/>
      <c r="P45" s="16"/>
      <c r="Q45" s="26"/>
      <c r="R45" s="43"/>
    </row>
    <row r="47" spans="1:18">
      <c r="B47" s="14"/>
      <c r="C47" s="14" t="s">
        <v>52</v>
      </c>
      <c r="D47" s="14"/>
    </row>
    <row r="48" spans="1:18">
      <c r="B48" s="15" t="s">
        <v>53</v>
      </c>
      <c r="C48" s="15" t="s">
        <v>54</v>
      </c>
      <c r="D48" s="15"/>
      <c r="E48" s="41" t="s">
        <v>55</v>
      </c>
      <c r="F48" s="15" t="s">
        <v>56</v>
      </c>
      <c r="G48" s="15" t="s">
        <v>57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39"/>
    </row>
    <row r="49" spans="1:18" s="42" customFormat="1" ht="13">
      <c r="A49" s="38"/>
      <c r="B49" s="46" t="s">
        <v>64</v>
      </c>
      <c r="C49" s="43" t="s">
        <v>52</v>
      </c>
      <c r="D49" s="43"/>
      <c r="E49" s="36">
        <v>110</v>
      </c>
      <c r="F49" s="23">
        <v>495</v>
      </c>
      <c r="G49" s="26">
        <v>293.88150000000002</v>
      </c>
      <c r="H49" s="16"/>
      <c r="I49" s="16"/>
      <c r="J49" s="16"/>
      <c r="K49" s="16"/>
      <c r="L49" s="16"/>
      <c r="M49" s="16"/>
      <c r="N49" s="16"/>
      <c r="O49" s="16"/>
      <c r="P49" s="16"/>
      <c r="Q49" s="26"/>
      <c r="R49" s="43"/>
    </row>
    <row r="50" spans="1:18" s="42" customFormat="1" ht="13">
      <c r="A50" s="38"/>
      <c r="B50" s="156" t="s">
        <v>48</v>
      </c>
      <c r="C50" s="43" t="s">
        <v>52</v>
      </c>
      <c r="D50" s="43"/>
      <c r="E50" s="36">
        <v>100</v>
      </c>
      <c r="F50" s="16">
        <v>500</v>
      </c>
      <c r="G50" s="26">
        <v>286.14999999999998</v>
      </c>
      <c r="H50" s="16"/>
      <c r="I50" s="16"/>
      <c r="J50" s="16"/>
      <c r="K50" s="16"/>
      <c r="L50" s="16"/>
      <c r="M50" s="16"/>
      <c r="N50" s="16"/>
      <c r="O50" s="16"/>
      <c r="P50" s="16"/>
      <c r="Q50" s="26"/>
      <c r="R50" s="43"/>
    </row>
    <row r="51" spans="1:18">
      <c r="B51" s="43" t="s">
        <v>33</v>
      </c>
      <c r="C51" s="212" t="s">
        <v>52</v>
      </c>
      <c r="D51" s="212"/>
      <c r="E51" s="11">
        <v>75</v>
      </c>
      <c r="F51" s="16">
        <v>195</v>
      </c>
      <c r="G51" s="26">
        <v>208.59700000000001</v>
      </c>
    </row>
    <row r="52" spans="1:18">
      <c r="B52" s="3" t="s">
        <v>49</v>
      </c>
      <c r="C52" s="4"/>
      <c r="D52" s="4"/>
      <c r="E52" s="33"/>
      <c r="F52" s="4"/>
      <c r="G52" s="4"/>
    </row>
    <row r="53" spans="1:18">
      <c r="B53" s="3" t="s">
        <v>49</v>
      </c>
      <c r="C53" s="4"/>
      <c r="D53" s="4"/>
      <c r="E53" s="33"/>
      <c r="F53" s="4"/>
      <c r="G53" s="4"/>
    </row>
    <row r="54" spans="1:18">
      <c r="B54" s="3" t="s">
        <v>49</v>
      </c>
      <c r="F54" s="28"/>
    </row>
  </sheetData>
  <mergeCells count="23">
    <mergeCell ref="A31:Q31"/>
    <mergeCell ref="A34:Q34"/>
    <mergeCell ref="A14:Q14"/>
    <mergeCell ref="R3:R4"/>
    <mergeCell ref="A5:Q5"/>
    <mergeCell ref="A17:Q17"/>
    <mergeCell ref="A8:Q8"/>
    <mergeCell ref="A23:Q23"/>
    <mergeCell ref="A28:Q28"/>
    <mergeCell ref="A11:Q11"/>
    <mergeCell ref="A20:Q20"/>
    <mergeCell ref="D3:D4"/>
    <mergeCell ref="A1:R2"/>
    <mergeCell ref="A3:A4"/>
    <mergeCell ref="B3:B4"/>
    <mergeCell ref="C3:C4"/>
    <mergeCell ref="E3:E4"/>
    <mergeCell ref="F3:F4"/>
    <mergeCell ref="G3:G4"/>
    <mergeCell ref="H3:K3"/>
    <mergeCell ref="L3:O3"/>
    <mergeCell ref="P3:P4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N71"/>
  <sheetViews>
    <sheetView topLeftCell="A23" zoomScaleNormal="100" workbookViewId="0">
      <selection activeCell="D55" sqref="D55"/>
    </sheetView>
  </sheetViews>
  <sheetFormatPr baseColWidth="10" defaultColWidth="9.1640625" defaultRowHeight="14"/>
  <cols>
    <col min="1" max="1" width="7.5" style="280" bestFit="1" customWidth="1"/>
    <col min="2" max="2" width="23.5" style="3" customWidth="1"/>
    <col min="3" max="3" width="28.5" style="3" bestFit="1" customWidth="1"/>
    <col min="4" max="4" width="28.5" style="3" customWidth="1"/>
    <col min="5" max="5" width="21.5" style="34" bestFit="1" customWidth="1"/>
    <col min="6" max="6" width="10.5" style="146" bestFit="1" customWidth="1"/>
    <col min="7" max="7" width="34.5" style="3" bestFit="1" customWidth="1"/>
    <col min="8" max="11" width="5.5" style="16" customWidth="1"/>
    <col min="12" max="12" width="11.33203125" style="16" bestFit="1" customWidth="1"/>
    <col min="13" max="13" width="10.6640625" style="26" customWidth="1"/>
    <col min="14" max="14" width="20" style="3" bestFit="1" customWidth="1"/>
    <col min="15" max="16384" width="9.1640625" style="4"/>
  </cols>
  <sheetData>
    <row r="1" spans="1:14" s="1" customFormat="1" ht="29" customHeight="1">
      <c r="A1" s="318" t="s">
        <v>146</v>
      </c>
      <c r="B1" s="319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1"/>
    </row>
    <row r="2" spans="1:14" s="1" customFormat="1" ht="62" customHeight="1" thickBot="1">
      <c r="A2" s="322"/>
      <c r="B2" s="323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5"/>
    </row>
    <row r="3" spans="1:14" s="2" customFormat="1" ht="12.75" customHeight="1">
      <c r="A3" s="326" t="s">
        <v>174</v>
      </c>
      <c r="B3" s="328" t="s">
        <v>0</v>
      </c>
      <c r="C3" s="330" t="s">
        <v>166</v>
      </c>
      <c r="D3" s="343" t="s">
        <v>167</v>
      </c>
      <c r="E3" s="341" t="s">
        <v>143</v>
      </c>
      <c r="F3" s="339" t="s">
        <v>1</v>
      </c>
      <c r="G3" s="332" t="s">
        <v>2</v>
      </c>
      <c r="H3" s="333" t="s">
        <v>4</v>
      </c>
      <c r="I3" s="333"/>
      <c r="J3" s="333"/>
      <c r="K3" s="333"/>
      <c r="L3" s="333" t="s">
        <v>67</v>
      </c>
      <c r="M3" s="339" t="s">
        <v>7</v>
      </c>
      <c r="N3" s="335" t="s">
        <v>8</v>
      </c>
    </row>
    <row r="4" spans="1:14" s="2" customFormat="1" ht="21" customHeight="1" thickBot="1">
      <c r="A4" s="327"/>
      <c r="B4" s="329"/>
      <c r="C4" s="331"/>
      <c r="D4" s="344"/>
      <c r="E4" s="342"/>
      <c r="F4" s="340"/>
      <c r="G4" s="331"/>
      <c r="H4" s="224">
        <v>1</v>
      </c>
      <c r="I4" s="224">
        <v>2</v>
      </c>
      <c r="J4" s="224">
        <v>3</v>
      </c>
      <c r="K4" s="216" t="s">
        <v>9</v>
      </c>
      <c r="L4" s="334"/>
      <c r="M4" s="340"/>
      <c r="N4" s="336"/>
    </row>
    <row r="5" spans="1:14" ht="16">
      <c r="A5" s="337" t="s">
        <v>16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4" s="42" customFormat="1" ht="13">
      <c r="A6" s="274">
        <v>1</v>
      </c>
      <c r="B6" s="50" t="s">
        <v>88</v>
      </c>
      <c r="C6" s="51" t="s">
        <v>89</v>
      </c>
      <c r="D6" s="51" t="s">
        <v>168</v>
      </c>
      <c r="E6" s="47">
        <v>60</v>
      </c>
      <c r="F6" s="48">
        <v>1.1149</v>
      </c>
      <c r="G6" s="49" t="s">
        <v>148</v>
      </c>
      <c r="H6" s="115">
        <v>77.5</v>
      </c>
      <c r="I6" s="115">
        <v>87.5</v>
      </c>
      <c r="J6" s="115">
        <v>95</v>
      </c>
      <c r="K6" s="144"/>
      <c r="L6" s="144">
        <v>95</v>
      </c>
      <c r="M6" s="185">
        <f>L6*F6</f>
        <v>105.91549999999999</v>
      </c>
      <c r="N6" s="49" t="s">
        <v>81</v>
      </c>
    </row>
    <row r="7" spans="1:14">
      <c r="A7" s="282"/>
      <c r="B7" s="5"/>
      <c r="C7" s="9"/>
      <c r="D7" s="9"/>
      <c r="E7" s="33"/>
      <c r="F7" s="29"/>
      <c r="G7" s="4"/>
      <c r="H7" s="31"/>
      <c r="I7" s="223"/>
      <c r="J7" s="223"/>
      <c r="K7" s="132"/>
      <c r="L7" s="17"/>
      <c r="M7" s="141"/>
    </row>
    <row r="8" spans="1:14" ht="16">
      <c r="A8" s="337" t="s">
        <v>160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</row>
    <row r="9" spans="1:14" s="42" customFormat="1" ht="13" customHeight="1">
      <c r="A9" s="279">
        <v>1</v>
      </c>
      <c r="B9" s="50" t="s">
        <v>20</v>
      </c>
      <c r="C9" s="51" t="s">
        <v>124</v>
      </c>
      <c r="D9" s="51" t="s">
        <v>168</v>
      </c>
      <c r="E9" s="47">
        <v>91.3</v>
      </c>
      <c r="F9" s="48">
        <v>0.85899999999999999</v>
      </c>
      <c r="G9" s="50" t="s">
        <v>13</v>
      </c>
      <c r="H9" s="115">
        <v>85</v>
      </c>
      <c r="I9" s="115">
        <v>92.5</v>
      </c>
      <c r="J9" s="163">
        <v>95</v>
      </c>
      <c r="K9" s="144"/>
      <c r="L9" s="20">
        <v>92.5</v>
      </c>
      <c r="M9" s="185">
        <f>L9*F9</f>
        <v>79.457499999999996</v>
      </c>
      <c r="N9" s="49" t="s">
        <v>125</v>
      </c>
    </row>
    <row r="10" spans="1:14">
      <c r="B10" s="5"/>
      <c r="C10" s="9"/>
      <c r="D10" s="9"/>
      <c r="E10" s="33"/>
      <c r="F10" s="29"/>
      <c r="G10" s="5"/>
      <c r="H10" s="31"/>
      <c r="I10" s="31"/>
      <c r="J10" s="31"/>
      <c r="M10" s="141"/>
    </row>
    <row r="11" spans="1:14" ht="16">
      <c r="A11" s="337" t="s">
        <v>10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</row>
    <row r="12" spans="1:14" s="42" customFormat="1" ht="13">
      <c r="A12" s="274">
        <v>1</v>
      </c>
      <c r="B12" s="50" t="s">
        <v>21</v>
      </c>
      <c r="C12" s="51" t="s">
        <v>22</v>
      </c>
      <c r="D12" s="51" t="s">
        <v>169</v>
      </c>
      <c r="E12" s="47">
        <v>52</v>
      </c>
      <c r="F12" s="241">
        <v>0.98129999999999995</v>
      </c>
      <c r="G12" s="142" t="s">
        <v>14</v>
      </c>
      <c r="H12" s="115">
        <v>75</v>
      </c>
      <c r="I12" s="115">
        <v>80</v>
      </c>
      <c r="J12" s="115">
        <v>85</v>
      </c>
      <c r="K12" s="144"/>
      <c r="L12" s="144">
        <v>85</v>
      </c>
      <c r="M12" s="185">
        <f>L12*F12</f>
        <v>83.410499999999999</v>
      </c>
      <c r="N12" s="142" t="s">
        <v>15</v>
      </c>
    </row>
    <row r="13" spans="1:14">
      <c r="B13" s="5"/>
      <c r="C13" s="9"/>
      <c r="D13" s="9"/>
      <c r="E13" s="33"/>
      <c r="H13" s="223"/>
      <c r="I13" s="31"/>
      <c r="J13" s="31"/>
      <c r="M13" s="141"/>
    </row>
    <row r="14" spans="1:14" ht="16">
      <c r="A14" s="337" t="s">
        <v>11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</row>
    <row r="15" spans="1:14" s="42" customFormat="1" ht="13">
      <c r="A15" s="274">
        <v>1</v>
      </c>
      <c r="B15" s="50" t="s">
        <v>114</v>
      </c>
      <c r="C15" s="51" t="s">
        <v>115</v>
      </c>
      <c r="D15" s="51" t="s">
        <v>169</v>
      </c>
      <c r="E15" s="47">
        <v>52.3</v>
      </c>
      <c r="F15" s="48">
        <v>0.97540000000000004</v>
      </c>
      <c r="G15" s="50" t="s">
        <v>61</v>
      </c>
      <c r="H15" s="115">
        <v>25</v>
      </c>
      <c r="I15" s="163">
        <v>30</v>
      </c>
      <c r="J15" s="115">
        <v>30</v>
      </c>
      <c r="K15" s="144"/>
      <c r="L15" s="144">
        <v>30</v>
      </c>
      <c r="M15" s="185">
        <f>L15*F15</f>
        <v>29.262</v>
      </c>
      <c r="N15" s="49" t="s">
        <v>85</v>
      </c>
    </row>
    <row r="16" spans="1:14">
      <c r="B16" s="5"/>
      <c r="C16" s="9"/>
      <c r="D16" s="9"/>
      <c r="E16" s="33"/>
      <c r="F16" s="29"/>
      <c r="G16" s="5"/>
      <c r="H16" s="31"/>
      <c r="I16" s="31"/>
      <c r="J16" s="31"/>
      <c r="M16" s="141"/>
    </row>
    <row r="17" spans="1:14" ht="16">
      <c r="A17" s="337" t="s">
        <v>16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</row>
    <row r="18" spans="1:14" ht="13" customHeight="1">
      <c r="A18" s="274">
        <v>1</v>
      </c>
      <c r="B18" s="50" t="s">
        <v>26</v>
      </c>
      <c r="C18" s="51" t="s">
        <v>95</v>
      </c>
      <c r="D18" s="51" t="s">
        <v>170</v>
      </c>
      <c r="E18" s="47">
        <v>59.8</v>
      </c>
      <c r="F18" s="48">
        <f>500/([1]Уилкс!$A$1+[1]Уилкс!$A$2*E18+[1]Уилкс!$A$3*IMPOWER(E18,2)+[1]Уилкс!$A$4*IMPOWER(E18,3)+[1]Уилкс!$A$5*IMPOWER(E18,4)+[1]Уилкс!$A$6*IMPOWER(E18,5))</f>
        <v>0.85548193690271079</v>
      </c>
      <c r="G18" s="49" t="s">
        <v>13</v>
      </c>
      <c r="H18" s="115">
        <v>82.5</v>
      </c>
      <c r="I18" s="115">
        <v>87.5</v>
      </c>
      <c r="J18" s="163">
        <v>90</v>
      </c>
      <c r="K18" s="242"/>
      <c r="L18" s="243">
        <v>87.5</v>
      </c>
      <c r="M18" s="244">
        <f>L18*F18</f>
        <v>74.854669478987191</v>
      </c>
      <c r="N18" s="49"/>
    </row>
    <row r="19" spans="1:14" s="228" customFormat="1" ht="13" customHeight="1">
      <c r="A19" s="284"/>
      <c r="B19" s="167"/>
      <c r="C19" s="168"/>
      <c r="D19" s="168"/>
      <c r="E19" s="169"/>
      <c r="F19" s="170"/>
      <c r="G19" s="171"/>
      <c r="H19" s="227"/>
      <c r="I19" s="227"/>
      <c r="J19" s="237"/>
      <c r="K19" s="238"/>
      <c r="L19" s="227"/>
      <c r="M19" s="235"/>
      <c r="N19" s="171"/>
    </row>
    <row r="20" spans="1:14" ht="16">
      <c r="A20" s="337" t="s">
        <v>18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</row>
    <row r="21" spans="1:14" s="42" customFormat="1" ht="13">
      <c r="A21" s="278">
        <v>1</v>
      </c>
      <c r="B21" s="50" t="s">
        <v>28</v>
      </c>
      <c r="C21" s="51" t="s">
        <v>96</v>
      </c>
      <c r="D21" s="51" t="s">
        <v>169</v>
      </c>
      <c r="E21" s="47">
        <v>66</v>
      </c>
      <c r="F21" s="48">
        <f>500/([1]Уилкс!$A$1+[1]Уилкс!$A$2*E21+[1]Уилкс!$A$3*IMPOWER(E21,2)+[1]Уилкс!$A$4*IMPOWER(E21,3)+[1]Уилкс!$A$5*IMPOWER(E21,4)+[1]Уилкс!$A$6*IMPOWER(E21,5))</f>
        <v>0.78519625845130514</v>
      </c>
      <c r="G21" s="49" t="s">
        <v>14</v>
      </c>
      <c r="H21" s="115">
        <v>70</v>
      </c>
      <c r="I21" s="115">
        <v>75</v>
      </c>
      <c r="J21" s="163">
        <v>77.5</v>
      </c>
      <c r="K21" s="144"/>
      <c r="L21" s="144">
        <v>75</v>
      </c>
      <c r="M21" s="226">
        <f>L21*F21</f>
        <v>58.889719383847883</v>
      </c>
      <c r="N21" s="49" t="s">
        <v>15</v>
      </c>
    </row>
    <row r="22" spans="1:14">
      <c r="B22" s="5"/>
      <c r="C22" s="9"/>
      <c r="D22" s="9"/>
      <c r="E22" s="33"/>
      <c r="F22" s="29"/>
      <c r="G22" s="4"/>
      <c r="H22" s="31"/>
      <c r="I22" s="31"/>
      <c r="J22" s="223"/>
      <c r="L22" s="17"/>
      <c r="M22" s="141"/>
    </row>
    <row r="23" spans="1:14" ht="16">
      <c r="A23" s="337" t="s">
        <v>31</v>
      </c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</row>
    <row r="24" spans="1:14" s="181" customFormat="1" ht="13" customHeight="1">
      <c r="A24" s="275">
        <v>1</v>
      </c>
      <c r="B24" s="258" t="s">
        <v>69</v>
      </c>
      <c r="C24" s="97" t="s">
        <v>161</v>
      </c>
      <c r="D24" s="97" t="s">
        <v>169</v>
      </c>
      <c r="E24" s="143">
        <v>70.849999999999994</v>
      </c>
      <c r="F24" s="84">
        <v>0.74219999999999997</v>
      </c>
      <c r="G24" s="67" t="s">
        <v>13</v>
      </c>
      <c r="H24" s="108">
        <v>85</v>
      </c>
      <c r="I24" s="199">
        <v>100</v>
      </c>
      <c r="J24" s="160">
        <v>105</v>
      </c>
      <c r="K24" s="259"/>
      <c r="L24" s="311">
        <v>100</v>
      </c>
      <c r="M24" s="308">
        <f>L24*F24</f>
        <v>74.22</v>
      </c>
      <c r="N24" s="59"/>
    </row>
    <row r="25" spans="1:14" s="155" customFormat="1" ht="13">
      <c r="A25" s="276">
        <v>1</v>
      </c>
      <c r="B25" s="106" t="s">
        <v>68</v>
      </c>
      <c r="C25" s="133" t="s">
        <v>116</v>
      </c>
      <c r="D25" s="133" t="s">
        <v>168</v>
      </c>
      <c r="E25" s="79">
        <v>69.75</v>
      </c>
      <c r="F25" s="153">
        <v>0.751</v>
      </c>
      <c r="G25" s="71" t="s">
        <v>13</v>
      </c>
      <c r="H25" s="154">
        <v>155</v>
      </c>
      <c r="I25" s="118">
        <v>160</v>
      </c>
      <c r="J25" s="161">
        <v>162.5</v>
      </c>
      <c r="K25" s="260"/>
      <c r="L25" s="296">
        <v>160</v>
      </c>
      <c r="M25" s="312">
        <f t="shared" ref="M25:M27" si="0">L25*F25</f>
        <v>120.16</v>
      </c>
      <c r="N25" s="107"/>
    </row>
    <row r="26" spans="1:14" s="155" customFormat="1" ht="13">
      <c r="A26" s="276">
        <v>2</v>
      </c>
      <c r="B26" s="210" t="s">
        <v>118</v>
      </c>
      <c r="C26" s="210" t="s">
        <v>157</v>
      </c>
      <c r="D26" s="210" t="s">
        <v>168</v>
      </c>
      <c r="E26" s="79">
        <v>68.900000000000006</v>
      </c>
      <c r="F26" s="153">
        <v>0.75860000000000005</v>
      </c>
      <c r="G26" s="71" t="s">
        <v>13</v>
      </c>
      <c r="H26" s="154">
        <v>125</v>
      </c>
      <c r="I26" s="118">
        <v>127.5</v>
      </c>
      <c r="J26" s="120">
        <v>132.5</v>
      </c>
      <c r="K26" s="261"/>
      <c r="L26" s="305">
        <v>132.5</v>
      </c>
      <c r="M26" s="312">
        <f t="shared" si="0"/>
        <v>100.51450000000001</v>
      </c>
      <c r="N26" s="73"/>
    </row>
    <row r="27" spans="1:14" s="181" customFormat="1">
      <c r="A27" s="285">
        <v>3</v>
      </c>
      <c r="B27" s="98" t="s">
        <v>117</v>
      </c>
      <c r="C27" s="100" t="s">
        <v>158</v>
      </c>
      <c r="D27" s="100" t="s">
        <v>168</v>
      </c>
      <c r="E27" s="231">
        <v>74.45</v>
      </c>
      <c r="F27" s="257">
        <v>0.71589999999999998</v>
      </c>
      <c r="G27" s="32" t="s">
        <v>47</v>
      </c>
      <c r="H27" s="116">
        <v>100</v>
      </c>
      <c r="I27" s="119">
        <v>107.5</v>
      </c>
      <c r="J27" s="117">
        <v>112.5</v>
      </c>
      <c r="K27" s="214"/>
      <c r="L27" s="222">
        <v>112.5</v>
      </c>
      <c r="M27" s="309">
        <f t="shared" si="0"/>
        <v>80.538749999999993</v>
      </c>
      <c r="N27" s="65" t="s">
        <v>151</v>
      </c>
    </row>
    <row r="28" spans="1:14" s="246" customFormat="1">
      <c r="A28" s="286"/>
      <c r="B28" s="167"/>
      <c r="C28" s="168"/>
      <c r="D28" s="168"/>
      <c r="E28" s="229"/>
      <c r="F28" s="245"/>
      <c r="G28" s="167"/>
      <c r="H28" s="227"/>
      <c r="I28" s="227"/>
      <c r="J28" s="227"/>
      <c r="K28" s="234"/>
      <c r="L28" s="234"/>
      <c r="M28" s="236"/>
      <c r="N28" s="171"/>
    </row>
    <row r="29" spans="1:14" s="181" customFormat="1" ht="16">
      <c r="A29" s="338" t="s">
        <v>19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180"/>
    </row>
    <row r="30" spans="1:14" s="155" customFormat="1" ht="13">
      <c r="A30" s="275">
        <v>1</v>
      </c>
      <c r="B30" s="97" t="s">
        <v>35</v>
      </c>
      <c r="C30" s="99" t="s">
        <v>36</v>
      </c>
      <c r="D30" s="99" t="s">
        <v>169</v>
      </c>
      <c r="E30" s="89">
        <v>79.099999999999994</v>
      </c>
      <c r="F30" s="95">
        <f>500/([1]Уилкс!$A$1+[1]Уилкс!$A$2*E30+[1]Уилкс!$A$3*IMPOWER(E30,2)+[1]Уилкс!$A$4*IMPOWER(E30,3)+[1]Уилкс!$A$5*IMPOWER(E30,4)+[1]Уилкс!$A$6*IMPOWER(E30,5))</f>
        <v>0.68763090519447845</v>
      </c>
      <c r="G30" s="66" t="s">
        <v>14</v>
      </c>
      <c r="H30" s="114">
        <v>85</v>
      </c>
      <c r="I30" s="108">
        <v>92.5</v>
      </c>
      <c r="J30" s="114">
        <v>100</v>
      </c>
      <c r="K30" s="232"/>
      <c r="L30" s="313">
        <v>100</v>
      </c>
      <c r="M30" s="314">
        <f>L30*F30</f>
        <v>68.763090519447843</v>
      </c>
      <c r="N30" s="59" t="s">
        <v>120</v>
      </c>
    </row>
    <row r="31" spans="1:14" s="155" customFormat="1" ht="13">
      <c r="A31" s="276">
        <v>2</v>
      </c>
      <c r="B31" s="106" t="s">
        <v>32</v>
      </c>
      <c r="C31" s="133" t="s">
        <v>99</v>
      </c>
      <c r="D31" s="133" t="s">
        <v>169</v>
      </c>
      <c r="E31" s="90">
        <v>80.900000000000006</v>
      </c>
      <c r="F31" s="105">
        <v>0.67789999999999995</v>
      </c>
      <c r="G31" s="152" t="s">
        <v>14</v>
      </c>
      <c r="H31" s="120">
        <v>80</v>
      </c>
      <c r="I31" s="154">
        <v>90</v>
      </c>
      <c r="J31" s="161">
        <v>100</v>
      </c>
      <c r="K31" s="260"/>
      <c r="L31" s="240">
        <v>90</v>
      </c>
      <c r="M31" s="315">
        <f t="shared" ref="M31:M33" si="1">L31*F31</f>
        <v>61.010999999999996</v>
      </c>
      <c r="N31" s="107" t="s">
        <v>120</v>
      </c>
    </row>
    <row r="32" spans="1:14" s="155" customFormat="1" ht="13">
      <c r="A32" s="276">
        <v>3</v>
      </c>
      <c r="B32" s="106" t="s">
        <v>119</v>
      </c>
      <c r="C32" s="133" t="s">
        <v>159</v>
      </c>
      <c r="D32" s="133" t="s">
        <v>169</v>
      </c>
      <c r="E32" s="262">
        <v>82.1</v>
      </c>
      <c r="F32" s="263">
        <v>0.67190000000000005</v>
      </c>
      <c r="G32" s="152" t="s">
        <v>14</v>
      </c>
      <c r="H32" s="120">
        <v>65</v>
      </c>
      <c r="I32" s="154">
        <v>72.5</v>
      </c>
      <c r="J32" s="161">
        <v>80</v>
      </c>
      <c r="K32" s="260"/>
      <c r="L32" s="240">
        <v>72.5</v>
      </c>
      <c r="M32" s="315">
        <f t="shared" si="1"/>
        <v>48.712750000000007</v>
      </c>
      <c r="N32" s="107" t="s">
        <v>120</v>
      </c>
    </row>
    <row r="33" spans="1:14" s="155" customFormat="1" ht="13">
      <c r="A33" s="277">
        <v>1</v>
      </c>
      <c r="B33" s="211" t="s">
        <v>121</v>
      </c>
      <c r="C33" s="211" t="s">
        <v>156</v>
      </c>
      <c r="D33" s="211" t="s">
        <v>171</v>
      </c>
      <c r="E33" s="91">
        <v>82.1</v>
      </c>
      <c r="F33" s="75">
        <v>0.67190000000000005</v>
      </c>
      <c r="G33" s="82" t="s">
        <v>14</v>
      </c>
      <c r="H33" s="117">
        <v>100</v>
      </c>
      <c r="I33" s="116">
        <v>117.5</v>
      </c>
      <c r="J33" s="117">
        <v>122.5</v>
      </c>
      <c r="K33" s="214"/>
      <c r="L33" s="222">
        <v>122.5</v>
      </c>
      <c r="M33" s="316">
        <f t="shared" si="1"/>
        <v>82.307750000000013</v>
      </c>
      <c r="N33" s="65" t="s">
        <v>120</v>
      </c>
    </row>
    <row r="34" spans="1:14" s="181" customFormat="1">
      <c r="A34" s="287"/>
      <c r="B34" s="247"/>
      <c r="C34" s="248"/>
      <c r="D34" s="248"/>
      <c r="E34" s="249"/>
      <c r="F34" s="250"/>
      <c r="G34" s="247"/>
      <c r="H34" s="251"/>
      <c r="I34" s="251"/>
      <c r="J34" s="251"/>
      <c r="K34" s="240"/>
      <c r="L34" s="252"/>
      <c r="M34" s="253"/>
      <c r="N34" s="180"/>
    </row>
    <row r="35" spans="1:14" s="181" customFormat="1" ht="16">
      <c r="A35" s="338" t="s">
        <v>41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180"/>
    </row>
    <row r="36" spans="1:14" s="181" customFormat="1" ht="13" customHeight="1">
      <c r="A36" s="275">
        <v>1</v>
      </c>
      <c r="B36" s="99" t="s">
        <v>70</v>
      </c>
      <c r="C36" s="99" t="s">
        <v>122</v>
      </c>
      <c r="D36" s="99" t="s">
        <v>169</v>
      </c>
      <c r="E36" s="89">
        <v>83.2</v>
      </c>
      <c r="F36" s="95">
        <v>0.66649999999999998</v>
      </c>
      <c r="G36" s="92" t="s">
        <v>13</v>
      </c>
      <c r="H36" s="108">
        <v>85</v>
      </c>
      <c r="I36" s="114">
        <v>92.5</v>
      </c>
      <c r="J36" s="108">
        <v>95</v>
      </c>
      <c r="K36" s="267"/>
      <c r="L36" s="313">
        <v>95</v>
      </c>
      <c r="M36" s="314">
        <f>L36*F36</f>
        <v>63.317499999999995</v>
      </c>
      <c r="N36" s="264" t="s">
        <v>78</v>
      </c>
    </row>
    <row r="37" spans="1:14" s="155" customFormat="1" ht="13">
      <c r="A37" s="276">
        <v>2</v>
      </c>
      <c r="B37" s="106" t="s">
        <v>71</v>
      </c>
      <c r="C37" s="133" t="s">
        <v>122</v>
      </c>
      <c r="D37" s="133" t="s">
        <v>169</v>
      </c>
      <c r="E37" s="90">
        <v>87.95</v>
      </c>
      <c r="F37" s="105">
        <v>0.64590000000000003</v>
      </c>
      <c r="G37" s="93" t="s">
        <v>13</v>
      </c>
      <c r="H37" s="154">
        <v>70</v>
      </c>
      <c r="I37" s="161">
        <v>77.5</v>
      </c>
      <c r="J37" s="154">
        <v>77.5</v>
      </c>
      <c r="K37" s="233"/>
      <c r="L37" s="296">
        <v>77.5</v>
      </c>
      <c r="M37" s="315">
        <f t="shared" ref="M37:M39" si="2">L37*F37</f>
        <v>50.057250000000003</v>
      </c>
      <c r="N37" s="107" t="s">
        <v>98</v>
      </c>
    </row>
    <row r="38" spans="1:14" s="155" customFormat="1" ht="13">
      <c r="A38" s="271">
        <v>1</v>
      </c>
      <c r="B38" s="106" t="s">
        <v>72</v>
      </c>
      <c r="C38" s="133" t="s">
        <v>128</v>
      </c>
      <c r="D38" s="133" t="s">
        <v>168</v>
      </c>
      <c r="E38" s="90">
        <v>89.6</v>
      </c>
      <c r="F38" s="105">
        <v>0.63980000000000004</v>
      </c>
      <c r="G38" s="107" t="s">
        <v>13</v>
      </c>
      <c r="H38" s="254">
        <v>145</v>
      </c>
      <c r="I38" s="120">
        <v>150</v>
      </c>
      <c r="J38" s="182">
        <v>152.5</v>
      </c>
      <c r="K38" s="233"/>
      <c r="L38" s="296">
        <v>150</v>
      </c>
      <c r="M38" s="315">
        <f t="shared" si="2"/>
        <v>95.97</v>
      </c>
      <c r="N38" s="107"/>
    </row>
    <row r="39" spans="1:14" s="155" customFormat="1" ht="13">
      <c r="A39" s="272">
        <v>1</v>
      </c>
      <c r="B39" s="98" t="s">
        <v>72</v>
      </c>
      <c r="C39" s="100" t="s">
        <v>127</v>
      </c>
      <c r="D39" s="100" t="s">
        <v>171</v>
      </c>
      <c r="E39" s="91">
        <v>89.6</v>
      </c>
      <c r="F39" s="75">
        <v>0.63980000000000004</v>
      </c>
      <c r="G39" s="207" t="s">
        <v>13</v>
      </c>
      <c r="H39" s="265">
        <v>145</v>
      </c>
      <c r="I39" s="117">
        <v>150</v>
      </c>
      <c r="J39" s="162">
        <v>152.5</v>
      </c>
      <c r="K39" s="220"/>
      <c r="L39" s="317">
        <v>150</v>
      </c>
      <c r="M39" s="316">
        <f t="shared" si="2"/>
        <v>95.97</v>
      </c>
      <c r="N39" s="65"/>
    </row>
    <row r="40" spans="1:14" s="181" customFormat="1">
      <c r="A40" s="288"/>
      <c r="B40" s="247"/>
      <c r="C40" s="248"/>
      <c r="D40" s="248"/>
      <c r="E40" s="249"/>
      <c r="F40" s="250"/>
      <c r="H40" s="255"/>
      <c r="I40" s="251"/>
      <c r="J40" s="251"/>
      <c r="K40" s="256"/>
      <c r="L40" s="252"/>
      <c r="M40" s="253"/>
      <c r="N40" s="180"/>
    </row>
    <row r="41" spans="1:14" s="181" customFormat="1" ht="16">
      <c r="A41" s="338" t="s">
        <v>43</v>
      </c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180"/>
    </row>
    <row r="42" spans="1:14" s="155" customFormat="1" ht="13">
      <c r="A42" s="270">
        <v>1</v>
      </c>
      <c r="B42" s="209" t="s">
        <v>130</v>
      </c>
      <c r="C42" s="99" t="s">
        <v>131</v>
      </c>
      <c r="D42" s="99" t="s">
        <v>168</v>
      </c>
      <c r="E42" s="89">
        <v>97.5</v>
      </c>
      <c r="F42" s="95">
        <v>0.61499999999999999</v>
      </c>
      <c r="G42" s="59" t="s">
        <v>14</v>
      </c>
      <c r="H42" s="108">
        <v>175</v>
      </c>
      <c r="I42" s="188">
        <v>180</v>
      </c>
      <c r="J42" s="160" t="s">
        <v>132</v>
      </c>
      <c r="K42" s="269"/>
      <c r="L42" s="311">
        <v>180</v>
      </c>
      <c r="M42" s="308">
        <f>L42*F42</f>
        <v>110.7</v>
      </c>
      <c r="N42" s="68" t="s">
        <v>15</v>
      </c>
    </row>
    <row r="43" spans="1:14" s="155" customFormat="1" ht="13">
      <c r="A43" s="271">
        <v>2</v>
      </c>
      <c r="B43" s="106" t="s">
        <v>123</v>
      </c>
      <c r="C43" s="133" t="s">
        <v>126</v>
      </c>
      <c r="D43" s="133" t="s">
        <v>168</v>
      </c>
      <c r="E43" s="90">
        <v>93.1</v>
      </c>
      <c r="F43" s="105">
        <v>0.62790000000000001</v>
      </c>
      <c r="G43" s="93" t="s">
        <v>13</v>
      </c>
      <c r="H43" s="154">
        <v>145</v>
      </c>
      <c r="I43" s="118">
        <v>155</v>
      </c>
      <c r="J43" s="161">
        <v>157.5</v>
      </c>
      <c r="K43" s="260"/>
      <c r="L43" s="296">
        <v>155</v>
      </c>
      <c r="M43" s="312">
        <f t="shared" ref="M43:M45" si="3">L43*F43</f>
        <v>97.3245</v>
      </c>
      <c r="N43" s="107" t="s">
        <v>129</v>
      </c>
    </row>
    <row r="44" spans="1:14" s="155" customFormat="1" ht="13">
      <c r="A44" s="271">
        <v>3</v>
      </c>
      <c r="B44" s="106" t="s">
        <v>62</v>
      </c>
      <c r="C44" s="133" t="s">
        <v>63</v>
      </c>
      <c r="D44" s="133" t="s">
        <v>168</v>
      </c>
      <c r="E44" s="90">
        <v>99</v>
      </c>
      <c r="F44" s="105">
        <v>0.61109999999999998</v>
      </c>
      <c r="G44" s="107" t="s">
        <v>13</v>
      </c>
      <c r="H44" s="154">
        <v>100</v>
      </c>
      <c r="I44" s="118">
        <v>110</v>
      </c>
      <c r="J44" s="161">
        <v>120</v>
      </c>
      <c r="K44" s="261"/>
      <c r="L44" s="305">
        <v>110</v>
      </c>
      <c r="M44" s="312">
        <f t="shared" si="3"/>
        <v>67.221000000000004</v>
      </c>
      <c r="N44" s="73" t="s">
        <v>129</v>
      </c>
    </row>
    <row r="45" spans="1:14" s="155" customFormat="1" ht="13">
      <c r="A45" s="272">
        <v>1</v>
      </c>
      <c r="B45" s="98" t="s">
        <v>123</v>
      </c>
      <c r="C45" s="100" t="s">
        <v>154</v>
      </c>
      <c r="D45" s="100" t="s">
        <v>172</v>
      </c>
      <c r="E45" s="91">
        <v>93.1</v>
      </c>
      <c r="F45" s="75">
        <v>0.62790000000000001</v>
      </c>
      <c r="G45" s="94" t="s">
        <v>13</v>
      </c>
      <c r="H45" s="116">
        <v>145</v>
      </c>
      <c r="I45" s="119">
        <v>155</v>
      </c>
      <c r="J45" s="159">
        <v>157.5</v>
      </c>
      <c r="K45" s="214"/>
      <c r="L45" s="317">
        <v>155</v>
      </c>
      <c r="M45" s="309">
        <f t="shared" si="3"/>
        <v>97.3245</v>
      </c>
      <c r="N45" s="65" t="s">
        <v>129</v>
      </c>
    </row>
    <row r="46" spans="1:14" s="181" customFormat="1">
      <c r="A46" s="288"/>
      <c r="B46" s="247"/>
      <c r="C46" s="248"/>
      <c r="D46" s="248"/>
      <c r="E46" s="249"/>
      <c r="F46" s="250"/>
      <c r="G46" s="247"/>
      <c r="H46" s="255"/>
      <c r="I46" s="251"/>
      <c r="J46" s="251"/>
      <c r="K46" s="240"/>
      <c r="L46" s="252"/>
      <c r="M46" s="253"/>
      <c r="N46" s="180"/>
    </row>
    <row r="47" spans="1:14" s="181" customFormat="1" ht="16">
      <c r="A47" s="338" t="s">
        <v>45</v>
      </c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180"/>
    </row>
    <row r="48" spans="1:14" s="155" customFormat="1" ht="13">
      <c r="A48" s="270">
        <v>1</v>
      </c>
      <c r="B48" s="97" t="s">
        <v>73</v>
      </c>
      <c r="C48" s="99" t="s">
        <v>74</v>
      </c>
      <c r="D48" s="99" t="s">
        <v>168</v>
      </c>
      <c r="E48" s="77">
        <v>109.5</v>
      </c>
      <c r="F48" s="84">
        <v>0.58930000000000005</v>
      </c>
      <c r="G48" s="56" t="s">
        <v>13</v>
      </c>
      <c r="H48" s="108">
        <v>220</v>
      </c>
      <c r="I48" s="188">
        <v>225</v>
      </c>
      <c r="J48" s="160">
        <v>227.5</v>
      </c>
      <c r="K48" s="232"/>
      <c r="L48" s="313">
        <v>225</v>
      </c>
      <c r="M48" s="314">
        <f>L48*F48</f>
        <v>132.5925</v>
      </c>
      <c r="N48" s="59"/>
    </row>
    <row r="49" spans="1:14" s="181" customFormat="1" ht="13" customHeight="1">
      <c r="A49" s="271">
        <v>2</v>
      </c>
      <c r="B49" s="106" t="s">
        <v>133</v>
      </c>
      <c r="C49" s="133" t="s">
        <v>134</v>
      </c>
      <c r="D49" s="133" t="s">
        <v>168</v>
      </c>
      <c r="E49" s="79">
        <v>102.7</v>
      </c>
      <c r="F49" s="153">
        <v>0.60240000000000005</v>
      </c>
      <c r="G49" s="74" t="s">
        <v>47</v>
      </c>
      <c r="H49" s="154">
        <v>165</v>
      </c>
      <c r="I49" s="118">
        <v>172.5</v>
      </c>
      <c r="J49" s="161">
        <v>175</v>
      </c>
      <c r="K49" s="260"/>
      <c r="L49" s="296">
        <v>172.5</v>
      </c>
      <c r="M49" s="315">
        <f t="shared" ref="M49:M50" si="4">L49*F49</f>
        <v>103.914</v>
      </c>
      <c r="N49" s="107" t="s">
        <v>81</v>
      </c>
    </row>
    <row r="50" spans="1:14" s="181" customFormat="1" ht="13" customHeight="1">
      <c r="A50" s="289">
        <v>1</v>
      </c>
      <c r="B50" s="98" t="s">
        <v>135</v>
      </c>
      <c r="C50" s="100" t="s">
        <v>155</v>
      </c>
      <c r="D50" s="100" t="s">
        <v>173</v>
      </c>
      <c r="E50" s="81">
        <v>101</v>
      </c>
      <c r="F50" s="86">
        <v>0.60619999999999996</v>
      </c>
      <c r="G50" s="32" t="s">
        <v>14</v>
      </c>
      <c r="H50" s="116">
        <v>135</v>
      </c>
      <c r="I50" s="119">
        <v>140</v>
      </c>
      <c r="J50" s="159">
        <v>145</v>
      </c>
      <c r="K50" s="214"/>
      <c r="L50" s="317">
        <v>140</v>
      </c>
      <c r="M50" s="316">
        <f t="shared" si="4"/>
        <v>84.867999999999995</v>
      </c>
      <c r="N50" s="65"/>
    </row>
    <row r="51" spans="1:14" s="246" customFormat="1">
      <c r="A51" s="290"/>
      <c r="B51" s="167"/>
      <c r="C51" s="168"/>
      <c r="D51" s="168"/>
      <c r="E51" s="169"/>
      <c r="F51" s="170"/>
      <c r="G51" s="167"/>
      <c r="H51" s="227"/>
      <c r="I51" s="227"/>
      <c r="J51" s="237"/>
      <c r="K51" s="234"/>
      <c r="L51" s="230"/>
      <c r="M51" s="236"/>
      <c r="N51" s="171"/>
    </row>
    <row r="52" spans="1:14" s="181" customFormat="1" ht="16">
      <c r="A52" s="338" t="s">
        <v>46</v>
      </c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180"/>
    </row>
    <row r="53" spans="1:14" s="155" customFormat="1" ht="13">
      <c r="A53" s="275">
        <v>1</v>
      </c>
      <c r="B53" s="209" t="s">
        <v>136</v>
      </c>
      <c r="C53" s="209" t="s">
        <v>137</v>
      </c>
      <c r="D53" s="209" t="s">
        <v>168</v>
      </c>
      <c r="E53" s="89">
        <v>111.8</v>
      </c>
      <c r="F53" s="95">
        <v>0.58560000000000001</v>
      </c>
      <c r="G53" s="53" t="s">
        <v>13</v>
      </c>
      <c r="H53" s="188">
        <v>210</v>
      </c>
      <c r="I53" s="114">
        <v>215</v>
      </c>
      <c r="J53" s="268">
        <v>220</v>
      </c>
      <c r="K53" s="269"/>
      <c r="L53" s="311">
        <v>215</v>
      </c>
      <c r="M53" s="308">
        <f>L53*F53</f>
        <v>125.904</v>
      </c>
      <c r="N53" s="68"/>
    </row>
    <row r="54" spans="1:14" s="155" customFormat="1" ht="13">
      <c r="A54" s="277">
        <v>2</v>
      </c>
      <c r="B54" s="98" t="s">
        <v>48</v>
      </c>
      <c r="C54" s="100" t="s">
        <v>165</v>
      </c>
      <c r="D54" s="100" t="s">
        <v>168</v>
      </c>
      <c r="E54" s="91">
        <v>122.5</v>
      </c>
      <c r="F54" s="75">
        <v>0.57230000000000003</v>
      </c>
      <c r="G54" s="60" t="s">
        <v>47</v>
      </c>
      <c r="H54" s="119">
        <v>160</v>
      </c>
      <c r="I54" s="117">
        <v>170</v>
      </c>
      <c r="J54" s="122">
        <v>180</v>
      </c>
      <c r="K54" s="214"/>
      <c r="L54" s="317">
        <v>180</v>
      </c>
      <c r="M54" s="309">
        <f>L54*F54</f>
        <v>103.01400000000001</v>
      </c>
      <c r="N54" s="65"/>
    </row>
    <row r="55" spans="1:14">
      <c r="B55" s="3" t="s">
        <v>49</v>
      </c>
      <c r="H55" s="165"/>
      <c r="I55" s="165"/>
      <c r="J55" s="165"/>
      <c r="K55" s="165"/>
      <c r="L55" s="165"/>
      <c r="M55" s="139"/>
    </row>
    <row r="56" spans="1:14">
      <c r="H56" s="165"/>
      <c r="I56" s="165"/>
      <c r="J56" s="165"/>
      <c r="K56" s="165"/>
      <c r="L56" s="165"/>
      <c r="M56" s="139"/>
    </row>
    <row r="57" spans="1:14">
      <c r="B57" s="3" t="s">
        <v>49</v>
      </c>
    </row>
    <row r="58" spans="1:14" ht="18">
      <c r="B58" s="12" t="s">
        <v>50</v>
      </c>
      <c r="C58" s="12"/>
      <c r="D58" s="12"/>
      <c r="G58" s="4"/>
    </row>
    <row r="59" spans="1:14" ht="16">
      <c r="B59" s="13" t="s">
        <v>58</v>
      </c>
      <c r="C59" s="13"/>
      <c r="D59" s="295"/>
      <c r="G59" s="4"/>
    </row>
    <row r="60" spans="1:14">
      <c r="B60" s="14"/>
      <c r="C60" s="14" t="s">
        <v>59</v>
      </c>
      <c r="D60" s="14"/>
      <c r="G60" s="4"/>
    </row>
    <row r="61" spans="1:14">
      <c r="B61" s="15" t="s">
        <v>53</v>
      </c>
      <c r="C61" s="15" t="s">
        <v>54</v>
      </c>
      <c r="D61" s="15"/>
      <c r="E61" s="41" t="s">
        <v>55</v>
      </c>
      <c r="F61" s="147" t="s">
        <v>67</v>
      </c>
      <c r="G61" s="15" t="s">
        <v>57</v>
      </c>
    </row>
    <row r="62" spans="1:14" s="42" customFormat="1" ht="13">
      <c r="A62" s="38"/>
      <c r="B62" s="46" t="s">
        <v>21</v>
      </c>
      <c r="C62" s="43" t="s">
        <v>110</v>
      </c>
      <c r="D62" s="43"/>
      <c r="E62" s="36">
        <v>52</v>
      </c>
      <c r="F62" s="23">
        <v>85</v>
      </c>
      <c r="G62" s="24">
        <v>83.410499999999999</v>
      </c>
      <c r="H62" s="16"/>
      <c r="I62" s="16"/>
      <c r="J62" s="16"/>
      <c r="K62" s="16"/>
      <c r="L62" s="16"/>
      <c r="M62" s="26"/>
      <c r="N62" s="43"/>
    </row>
    <row r="63" spans="1:14" s="42" customFormat="1" ht="13">
      <c r="A63" s="38"/>
      <c r="B63" s="43" t="s">
        <v>69</v>
      </c>
      <c r="C63" s="43" t="s">
        <v>110</v>
      </c>
      <c r="D63" s="43"/>
      <c r="E63" s="36">
        <v>75</v>
      </c>
      <c r="F63" s="16">
        <v>100</v>
      </c>
      <c r="G63" s="183">
        <v>74.22</v>
      </c>
      <c r="H63" s="16"/>
      <c r="I63" s="16"/>
      <c r="J63" s="16"/>
      <c r="K63" s="16"/>
      <c r="L63" s="16"/>
      <c r="M63" s="26"/>
      <c r="N63" s="43"/>
    </row>
    <row r="64" spans="1:14" s="42" customFormat="1" ht="13">
      <c r="A64" s="38"/>
      <c r="B64" s="46" t="s">
        <v>35</v>
      </c>
      <c r="C64" s="43" t="s">
        <v>110</v>
      </c>
      <c r="D64" s="43"/>
      <c r="E64" s="36" t="s">
        <v>153</v>
      </c>
      <c r="F64" s="16">
        <v>100</v>
      </c>
      <c r="G64" s="24">
        <v>68.763099999999994</v>
      </c>
      <c r="H64" s="16"/>
      <c r="I64" s="16"/>
      <c r="J64" s="16"/>
      <c r="K64" s="16"/>
      <c r="L64" s="16"/>
      <c r="M64" s="26"/>
      <c r="N64" s="43"/>
    </row>
    <row r="65" spans="1:14">
      <c r="E65" s="149"/>
      <c r="F65" s="28"/>
    </row>
    <row r="66" spans="1:14">
      <c r="B66" s="14"/>
      <c r="C66" s="14" t="s">
        <v>52</v>
      </c>
      <c r="D66" s="14"/>
      <c r="E66" s="149"/>
      <c r="F66" s="28"/>
    </row>
    <row r="67" spans="1:14">
      <c r="B67" s="15" t="s">
        <v>53</v>
      </c>
      <c r="C67" s="15" t="s">
        <v>54</v>
      </c>
      <c r="D67" s="15"/>
      <c r="E67" s="150" t="s">
        <v>55</v>
      </c>
      <c r="F67" s="148" t="s">
        <v>67</v>
      </c>
      <c r="G67" s="15" t="s">
        <v>57</v>
      </c>
    </row>
    <row r="68" spans="1:14" s="42" customFormat="1" ht="13">
      <c r="A68" s="38"/>
      <c r="B68" s="46" t="s">
        <v>73</v>
      </c>
      <c r="C68" s="43" t="s">
        <v>75</v>
      </c>
      <c r="D68" s="43"/>
      <c r="E68" s="36">
        <v>110</v>
      </c>
      <c r="F68" s="16">
        <v>225</v>
      </c>
      <c r="G68" s="26">
        <v>132.5925</v>
      </c>
      <c r="H68" s="16"/>
      <c r="I68" s="16"/>
      <c r="J68" s="16"/>
      <c r="K68" s="16"/>
      <c r="L68" s="16"/>
      <c r="M68" s="26"/>
      <c r="N68" s="43"/>
    </row>
    <row r="69" spans="1:14" s="42" customFormat="1" ht="13">
      <c r="A69" s="38"/>
      <c r="B69" s="46" t="s">
        <v>138</v>
      </c>
      <c r="C69" s="43" t="s">
        <v>75</v>
      </c>
      <c r="D69" s="43"/>
      <c r="E69" s="140">
        <v>125</v>
      </c>
      <c r="F69" s="23">
        <v>215</v>
      </c>
      <c r="G69" s="24">
        <v>125.904</v>
      </c>
      <c r="H69" s="16"/>
      <c r="I69" s="16"/>
      <c r="J69" s="16"/>
      <c r="K69" s="16"/>
      <c r="L69" s="16"/>
      <c r="M69" s="26"/>
      <c r="N69" s="43"/>
    </row>
    <row r="70" spans="1:14" s="42" customFormat="1" ht="13">
      <c r="A70" s="38"/>
      <c r="B70" s="46" t="s">
        <v>68</v>
      </c>
      <c r="C70" s="43" t="s">
        <v>75</v>
      </c>
      <c r="D70" s="43"/>
      <c r="E70" s="140">
        <v>75</v>
      </c>
      <c r="F70" s="23">
        <v>160</v>
      </c>
      <c r="G70" s="25">
        <v>120.16</v>
      </c>
      <c r="H70" s="16"/>
      <c r="I70" s="16"/>
      <c r="J70" s="16"/>
      <c r="K70" s="16"/>
      <c r="L70" s="16"/>
      <c r="M70" s="26"/>
      <c r="N70" s="43"/>
    </row>
    <row r="71" spans="1:14">
      <c r="E71" s="35"/>
      <c r="F71" s="26"/>
      <c r="G71" s="4"/>
    </row>
  </sheetData>
  <mergeCells count="24">
    <mergeCell ref="A52:M52"/>
    <mergeCell ref="A47:M47"/>
    <mergeCell ref="A23:M23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A8:M8"/>
    <mergeCell ref="A35:M35"/>
    <mergeCell ref="A41:M41"/>
    <mergeCell ref="N3:N4"/>
    <mergeCell ref="A14:M14"/>
    <mergeCell ref="A20:M20"/>
    <mergeCell ref="A29:M29"/>
    <mergeCell ref="A5:M5"/>
    <mergeCell ref="A11:M11"/>
    <mergeCell ref="A17:M17"/>
    <mergeCell ref="D3:D4"/>
  </mergeCells>
  <phoneticPr fontId="1" type="noConversion"/>
  <pageMargins left="0.7" right="0.7" top="0.75" bottom="0.75" header="0.3" footer="0.3"/>
  <pageSetup paperSize="9" orientation="portrait" r:id="rId1"/>
  <ignoredErrors>
    <ignoredError sqref="M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N61"/>
  <sheetViews>
    <sheetView zoomScaleNormal="100" workbookViewId="0">
      <selection activeCell="D47" sqref="D47"/>
    </sheetView>
  </sheetViews>
  <sheetFormatPr baseColWidth="10" defaultColWidth="9.1640625" defaultRowHeight="14"/>
  <cols>
    <col min="1" max="1" width="7.5" style="280" bestFit="1" customWidth="1"/>
    <col min="2" max="2" width="18.5" style="3" bestFit="1" customWidth="1"/>
    <col min="3" max="4" width="28.5" style="3" customWidth="1"/>
    <col min="5" max="5" width="21.5" style="34" bestFit="1" customWidth="1"/>
    <col min="6" max="6" width="10.5" style="146" bestFit="1" customWidth="1"/>
    <col min="7" max="7" width="37.83203125" style="3" bestFit="1" customWidth="1"/>
    <col min="8" max="10" width="5.5" style="16" customWidth="1"/>
    <col min="11" max="11" width="4.33203125" style="16" bestFit="1" customWidth="1"/>
    <col min="12" max="12" width="11.5" style="16" bestFit="1" customWidth="1"/>
    <col min="13" max="13" width="9.6640625" style="26" bestFit="1" customWidth="1"/>
    <col min="14" max="14" width="20" style="3" bestFit="1" customWidth="1"/>
    <col min="15" max="16384" width="9.1640625" style="4"/>
  </cols>
  <sheetData>
    <row r="1" spans="1:14" s="1" customFormat="1" ht="29" customHeight="1">
      <c r="A1" s="318" t="s">
        <v>147</v>
      </c>
      <c r="B1" s="319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1"/>
    </row>
    <row r="2" spans="1:14" s="1" customFormat="1" ht="62" customHeight="1" thickBot="1">
      <c r="A2" s="322"/>
      <c r="B2" s="323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5"/>
    </row>
    <row r="3" spans="1:14" s="2" customFormat="1" ht="12.75" customHeight="1">
      <c r="A3" s="326" t="s">
        <v>174</v>
      </c>
      <c r="B3" s="328" t="s">
        <v>0</v>
      </c>
      <c r="C3" s="330" t="s">
        <v>166</v>
      </c>
      <c r="D3" s="343" t="s">
        <v>167</v>
      </c>
      <c r="E3" s="330" t="s">
        <v>143</v>
      </c>
      <c r="F3" s="339" t="s">
        <v>1</v>
      </c>
      <c r="G3" s="332" t="s">
        <v>2</v>
      </c>
      <c r="H3" s="333" t="s">
        <v>5</v>
      </c>
      <c r="I3" s="333"/>
      <c r="J3" s="333"/>
      <c r="K3" s="333"/>
      <c r="L3" s="333" t="s">
        <v>67</v>
      </c>
      <c r="M3" s="339" t="s">
        <v>7</v>
      </c>
      <c r="N3" s="335" t="s">
        <v>8</v>
      </c>
    </row>
    <row r="4" spans="1:14" s="2" customFormat="1" ht="21" customHeight="1" thickBot="1">
      <c r="A4" s="327"/>
      <c r="B4" s="329"/>
      <c r="C4" s="331"/>
      <c r="D4" s="344"/>
      <c r="E4" s="331"/>
      <c r="F4" s="340"/>
      <c r="G4" s="331"/>
      <c r="H4" s="224">
        <v>1</v>
      </c>
      <c r="I4" s="224">
        <v>2</v>
      </c>
      <c r="J4" s="224">
        <v>3</v>
      </c>
      <c r="K4" s="216" t="s">
        <v>9</v>
      </c>
      <c r="L4" s="334"/>
      <c r="M4" s="340"/>
      <c r="N4" s="336"/>
    </row>
    <row r="5" spans="1:14" ht="16">
      <c r="A5" s="337" t="s">
        <v>11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4" s="42" customFormat="1" ht="13">
      <c r="A6" s="279">
        <v>1</v>
      </c>
      <c r="B6" s="50" t="s">
        <v>12</v>
      </c>
      <c r="C6" s="51" t="s">
        <v>142</v>
      </c>
      <c r="D6" s="51" t="s">
        <v>168</v>
      </c>
      <c r="E6" s="47">
        <v>54.95</v>
      </c>
      <c r="F6" s="48">
        <v>1.1933</v>
      </c>
      <c r="G6" s="49" t="s">
        <v>13</v>
      </c>
      <c r="H6" s="291">
        <v>90</v>
      </c>
      <c r="I6" s="115">
        <v>100</v>
      </c>
      <c r="J6" s="115">
        <v>110</v>
      </c>
      <c r="K6" s="225"/>
      <c r="L6" s="20">
        <v>110</v>
      </c>
      <c r="M6" s="19">
        <f>L6*F6</f>
        <v>131.26300000000001</v>
      </c>
      <c r="N6" s="49" t="s">
        <v>78</v>
      </c>
    </row>
    <row r="7" spans="1:14" s="42" customFormat="1" ht="13">
      <c r="A7" s="38"/>
      <c r="B7" s="43"/>
      <c r="C7" s="43"/>
      <c r="D7" s="43"/>
      <c r="E7" s="70"/>
      <c r="F7" s="85"/>
      <c r="G7" s="43"/>
      <c r="H7" s="31"/>
      <c r="I7" s="31"/>
      <c r="J7" s="31"/>
      <c r="K7" s="16"/>
      <c r="L7" s="16"/>
      <c r="M7" s="24"/>
      <c r="N7" s="43"/>
    </row>
    <row r="8" spans="1:14" ht="16">
      <c r="A8" s="337" t="s">
        <v>16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</row>
    <row r="9" spans="1:14" ht="13" customHeight="1">
      <c r="A9" s="270">
        <v>1</v>
      </c>
      <c r="B9" s="97" t="s">
        <v>86</v>
      </c>
      <c r="C9" s="99" t="s">
        <v>87</v>
      </c>
      <c r="D9" s="99" t="s">
        <v>168</v>
      </c>
      <c r="E9" s="77">
        <v>60</v>
      </c>
      <c r="F9" s="84">
        <v>1.1149</v>
      </c>
      <c r="G9" s="67" t="s">
        <v>148</v>
      </c>
      <c r="H9" s="108">
        <v>80</v>
      </c>
      <c r="I9" s="188">
        <v>90</v>
      </c>
      <c r="J9" s="114">
        <v>135</v>
      </c>
      <c r="K9" s="269"/>
      <c r="L9" s="135">
        <v>135</v>
      </c>
      <c r="M9" s="104">
        <f>L9*F9</f>
        <v>150.51150000000001</v>
      </c>
      <c r="N9" s="59" t="s">
        <v>149</v>
      </c>
    </row>
    <row r="10" spans="1:14" s="42" customFormat="1" ht="13">
      <c r="A10" s="272">
        <v>2</v>
      </c>
      <c r="B10" s="98" t="s">
        <v>17</v>
      </c>
      <c r="C10" s="100" t="s">
        <v>84</v>
      </c>
      <c r="D10" s="100" t="s">
        <v>168</v>
      </c>
      <c r="E10" s="81">
        <v>59.7</v>
      </c>
      <c r="F10" s="86">
        <v>1.1192</v>
      </c>
      <c r="G10" s="63" t="s">
        <v>13</v>
      </c>
      <c r="H10" s="116">
        <v>80</v>
      </c>
      <c r="I10" s="119">
        <v>90</v>
      </c>
      <c r="J10" s="117">
        <v>100</v>
      </c>
      <c r="K10" s="266"/>
      <c r="L10" s="206">
        <v>100</v>
      </c>
      <c r="M10" s="27">
        <f>L10*F10</f>
        <v>111.92</v>
      </c>
      <c r="N10" s="65" t="s">
        <v>85</v>
      </c>
    </row>
    <row r="11" spans="1:14" s="42" customFormat="1" ht="13">
      <c r="A11" s="140"/>
      <c r="B11" s="46"/>
      <c r="C11" s="78"/>
      <c r="D11" s="78"/>
      <c r="E11" s="70"/>
      <c r="F11" s="145"/>
      <c r="G11" s="46"/>
      <c r="H11" s="31"/>
      <c r="I11" s="31"/>
      <c r="J11" s="31"/>
      <c r="K11" s="16"/>
      <c r="L11" s="23"/>
      <c r="M11" s="24"/>
      <c r="N11" s="43"/>
    </row>
    <row r="12" spans="1:14" ht="16">
      <c r="A12" s="337" t="s">
        <v>31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</row>
    <row r="13" spans="1:14" s="42" customFormat="1" ht="13">
      <c r="A13" s="279">
        <v>1</v>
      </c>
      <c r="B13" s="50" t="s">
        <v>139</v>
      </c>
      <c r="C13" s="51" t="s">
        <v>162</v>
      </c>
      <c r="D13" s="51" t="s">
        <v>168</v>
      </c>
      <c r="E13" s="47">
        <v>72.7</v>
      </c>
      <c r="F13" s="48">
        <v>0.9698</v>
      </c>
      <c r="G13" s="49" t="s">
        <v>13</v>
      </c>
      <c r="H13" s="115">
        <v>95</v>
      </c>
      <c r="I13" s="115">
        <v>100</v>
      </c>
      <c r="J13" s="115">
        <v>105</v>
      </c>
      <c r="K13" s="144"/>
      <c r="L13" s="20">
        <v>105</v>
      </c>
      <c r="M13" s="19">
        <f>L13*F13</f>
        <v>101.82899999999999</v>
      </c>
      <c r="N13" s="49" t="s">
        <v>129</v>
      </c>
    </row>
    <row r="14" spans="1:14" s="42" customFormat="1" ht="13">
      <c r="A14" s="140"/>
      <c r="B14" s="46"/>
      <c r="C14" s="78"/>
      <c r="D14" s="78"/>
      <c r="E14" s="70"/>
      <c r="F14" s="85"/>
      <c r="G14" s="43"/>
      <c r="H14" s="31"/>
      <c r="I14" s="31"/>
      <c r="J14" s="223"/>
      <c r="K14" s="16"/>
      <c r="L14" s="23"/>
      <c r="M14" s="24"/>
      <c r="N14" s="43"/>
    </row>
    <row r="15" spans="1:14" ht="16">
      <c r="A15" s="337" t="s">
        <v>10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</row>
    <row r="16" spans="1:14" s="42" customFormat="1" ht="13">
      <c r="A16" s="274">
        <v>1</v>
      </c>
      <c r="B16" s="49" t="s">
        <v>21</v>
      </c>
      <c r="C16" s="49" t="s">
        <v>22</v>
      </c>
      <c r="D16" s="49" t="s">
        <v>169</v>
      </c>
      <c r="E16" s="47">
        <v>52</v>
      </c>
      <c r="F16" s="48">
        <v>0.98129999999999995</v>
      </c>
      <c r="G16" s="49" t="s">
        <v>14</v>
      </c>
      <c r="H16" s="115">
        <v>120</v>
      </c>
      <c r="I16" s="115">
        <v>130</v>
      </c>
      <c r="J16" s="115">
        <v>140</v>
      </c>
      <c r="K16" s="144"/>
      <c r="L16" s="144">
        <v>140</v>
      </c>
      <c r="M16" s="19">
        <f>L16*F16</f>
        <v>137.38200000000001</v>
      </c>
      <c r="N16" s="49" t="s">
        <v>15</v>
      </c>
    </row>
    <row r="17" spans="1:14" s="42" customFormat="1" ht="13">
      <c r="A17" s="38"/>
      <c r="B17" s="43"/>
      <c r="C17" s="43"/>
      <c r="D17" s="43"/>
      <c r="E17" s="70"/>
      <c r="F17" s="85"/>
      <c r="G17" s="43"/>
      <c r="H17" s="31"/>
      <c r="I17" s="31"/>
      <c r="J17" s="31"/>
      <c r="K17" s="16"/>
      <c r="L17" s="16"/>
      <c r="M17" s="24"/>
      <c r="N17" s="43"/>
    </row>
    <row r="18" spans="1:14" ht="16">
      <c r="A18" s="337" t="s">
        <v>16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</row>
    <row r="19" spans="1:14" s="42" customFormat="1" ht="13">
      <c r="A19" s="279">
        <v>1</v>
      </c>
      <c r="B19" s="50" t="s">
        <v>26</v>
      </c>
      <c r="C19" s="51" t="s">
        <v>27</v>
      </c>
      <c r="D19" s="51" t="s">
        <v>170</v>
      </c>
      <c r="E19" s="47">
        <v>59.85</v>
      </c>
      <c r="F19" s="48">
        <v>0.85550000000000004</v>
      </c>
      <c r="G19" s="49" t="s">
        <v>13</v>
      </c>
      <c r="H19" s="115">
        <v>150</v>
      </c>
      <c r="I19" s="115">
        <v>160</v>
      </c>
      <c r="J19" s="115">
        <v>165</v>
      </c>
      <c r="K19" s="144"/>
      <c r="L19" s="20">
        <v>165</v>
      </c>
      <c r="M19" s="19">
        <f>L19*F19</f>
        <v>141.1575</v>
      </c>
      <c r="N19" s="49"/>
    </row>
    <row r="20" spans="1:14" s="42" customFormat="1" ht="13">
      <c r="A20" s="140"/>
      <c r="B20" s="46"/>
      <c r="C20" s="78"/>
      <c r="D20" s="78"/>
      <c r="E20" s="70"/>
      <c r="F20" s="85"/>
      <c r="G20" s="43"/>
      <c r="H20" s="31"/>
      <c r="I20" s="31"/>
      <c r="J20" s="31"/>
      <c r="K20" s="16"/>
      <c r="L20" s="23"/>
      <c r="M20" s="24"/>
      <c r="N20" s="43"/>
    </row>
    <row r="21" spans="1:14" ht="16">
      <c r="A21" s="337" t="s">
        <v>18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</row>
    <row r="22" spans="1:14" s="42" customFormat="1" ht="13">
      <c r="A22" s="278">
        <v>1</v>
      </c>
      <c r="B22" s="50" t="s">
        <v>28</v>
      </c>
      <c r="C22" s="51" t="s">
        <v>96</v>
      </c>
      <c r="D22" s="51" t="s">
        <v>169</v>
      </c>
      <c r="E22" s="47">
        <v>66</v>
      </c>
      <c r="F22" s="48">
        <v>0.78520000000000001</v>
      </c>
      <c r="G22" s="49" t="s">
        <v>14</v>
      </c>
      <c r="H22" s="115">
        <v>135</v>
      </c>
      <c r="I22" s="115">
        <v>145</v>
      </c>
      <c r="J22" s="115">
        <v>150</v>
      </c>
      <c r="K22" s="292"/>
      <c r="L22" s="20">
        <v>150</v>
      </c>
      <c r="M22" s="19">
        <f>L22*F22</f>
        <v>117.78</v>
      </c>
      <c r="N22" s="21" t="s">
        <v>15</v>
      </c>
    </row>
    <row r="23" spans="1:14" s="42" customFormat="1" ht="13">
      <c r="A23" s="140"/>
      <c r="B23" s="46"/>
      <c r="C23" s="78"/>
      <c r="D23" s="78"/>
      <c r="E23" s="70"/>
      <c r="F23" s="145"/>
      <c r="G23" s="46"/>
      <c r="H23" s="31"/>
      <c r="I23" s="31"/>
      <c r="J23" s="31"/>
      <c r="K23" s="16"/>
      <c r="L23" s="23"/>
      <c r="M23" s="24"/>
      <c r="N23" s="43"/>
    </row>
    <row r="24" spans="1:14" ht="16">
      <c r="A24" s="337" t="s">
        <v>31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</row>
    <row r="25" spans="1:14" s="42" customFormat="1" ht="13">
      <c r="A25" s="279">
        <v>1</v>
      </c>
      <c r="B25" s="50" t="s">
        <v>33</v>
      </c>
      <c r="C25" s="51" t="s">
        <v>34</v>
      </c>
      <c r="D25" s="51" t="s">
        <v>168</v>
      </c>
      <c r="E25" s="47">
        <v>74</v>
      </c>
      <c r="F25" s="48">
        <v>0.71389999999999998</v>
      </c>
      <c r="G25" s="49" t="s">
        <v>13</v>
      </c>
      <c r="H25" s="115">
        <v>185</v>
      </c>
      <c r="I25" s="115">
        <v>190</v>
      </c>
      <c r="J25" s="115">
        <v>195</v>
      </c>
      <c r="K25" s="144"/>
      <c r="L25" s="144">
        <v>195</v>
      </c>
      <c r="M25" s="226">
        <f>L25*F25</f>
        <v>139.2105</v>
      </c>
      <c r="N25" s="49" t="s">
        <v>98</v>
      </c>
    </row>
    <row r="26" spans="1:14" s="42" customFormat="1" ht="13">
      <c r="A26" s="140"/>
      <c r="B26" s="46"/>
      <c r="C26" s="78"/>
      <c r="D26" s="78"/>
      <c r="E26" s="70"/>
      <c r="F26" s="85"/>
      <c r="G26" s="43"/>
      <c r="H26" s="223"/>
      <c r="I26" s="223"/>
      <c r="J26" s="223"/>
      <c r="K26" s="16"/>
      <c r="L26" s="23"/>
      <c r="M26" s="24"/>
      <c r="N26" s="43"/>
    </row>
    <row r="27" spans="1:14" ht="16">
      <c r="A27" s="337" t="s">
        <v>19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</row>
    <row r="28" spans="1:14" ht="13" customHeight="1">
      <c r="A28" s="275">
        <v>1</v>
      </c>
      <c r="B28" s="97" t="s">
        <v>32</v>
      </c>
      <c r="C28" s="99" t="s">
        <v>99</v>
      </c>
      <c r="D28" s="99" t="s">
        <v>169</v>
      </c>
      <c r="E28" s="77" t="s">
        <v>100</v>
      </c>
      <c r="F28" s="84">
        <v>0.67789999999999995</v>
      </c>
      <c r="G28" s="67" t="s">
        <v>14</v>
      </c>
      <c r="H28" s="108">
        <v>155</v>
      </c>
      <c r="I28" s="188">
        <v>165</v>
      </c>
      <c r="J28" s="160">
        <v>175</v>
      </c>
      <c r="K28" s="232"/>
      <c r="L28" s="303">
        <v>165</v>
      </c>
      <c r="M28" s="300">
        <f>L28*F28</f>
        <v>111.8535</v>
      </c>
      <c r="N28" s="68" t="s">
        <v>120</v>
      </c>
    </row>
    <row r="29" spans="1:14" s="42" customFormat="1" ht="13">
      <c r="A29" s="276">
        <v>2</v>
      </c>
      <c r="B29" s="106" t="s">
        <v>35</v>
      </c>
      <c r="C29" s="133" t="s">
        <v>36</v>
      </c>
      <c r="D29" s="133" t="s">
        <v>169</v>
      </c>
      <c r="E29" s="79">
        <v>79.099999999999994</v>
      </c>
      <c r="F29" s="153">
        <f>500/([1]Уилкс!$A$1+[1]Уилкс!$A$2*E29+[1]Уилкс!$A$3*IMPOWER(E29,2)+[1]Уилкс!$A$4*IMPOWER(E29,3)+[1]Уилкс!$A$5*IMPOWER(E29,4)+[1]Уилкс!$A$6*IMPOWER(E29,5))</f>
        <v>0.68763090519447845</v>
      </c>
      <c r="G29" s="71" t="s">
        <v>14</v>
      </c>
      <c r="H29" s="154">
        <v>145</v>
      </c>
      <c r="I29" s="118">
        <v>150</v>
      </c>
      <c r="J29" s="120">
        <v>157.5</v>
      </c>
      <c r="K29" s="260"/>
      <c r="L29" s="296">
        <v>157.5</v>
      </c>
      <c r="M29" s="301">
        <f t="shared" ref="M29:M32" si="0">L29*F29</f>
        <v>108.30186756813036</v>
      </c>
      <c r="N29" s="73" t="s">
        <v>120</v>
      </c>
    </row>
    <row r="30" spans="1:14" s="42" customFormat="1" ht="13">
      <c r="A30" s="276">
        <v>1</v>
      </c>
      <c r="B30" s="106" t="s">
        <v>140</v>
      </c>
      <c r="C30" s="133" t="s">
        <v>163</v>
      </c>
      <c r="D30" s="133" t="s">
        <v>168</v>
      </c>
      <c r="E30" s="79">
        <v>79.25</v>
      </c>
      <c r="F30" s="153">
        <v>0.6865</v>
      </c>
      <c r="G30" s="71" t="s">
        <v>47</v>
      </c>
      <c r="H30" s="154">
        <v>195</v>
      </c>
      <c r="I30" s="118">
        <v>200</v>
      </c>
      <c r="J30" s="120">
        <v>205</v>
      </c>
      <c r="K30" s="260"/>
      <c r="L30" s="296">
        <v>205</v>
      </c>
      <c r="M30" s="301">
        <f t="shared" si="0"/>
        <v>140.73249999999999</v>
      </c>
      <c r="N30" s="73" t="s">
        <v>81</v>
      </c>
    </row>
    <row r="31" spans="1:14" s="42" customFormat="1" ht="13">
      <c r="A31" s="276">
        <v>2</v>
      </c>
      <c r="B31" s="106" t="s">
        <v>40</v>
      </c>
      <c r="C31" s="133" t="s">
        <v>101</v>
      </c>
      <c r="D31" s="133" t="s">
        <v>168</v>
      </c>
      <c r="E31" s="79">
        <v>79.8</v>
      </c>
      <c r="F31" s="153">
        <v>0.63380000000000003</v>
      </c>
      <c r="G31" s="71" t="s">
        <v>13</v>
      </c>
      <c r="H31" s="154">
        <v>172.5</v>
      </c>
      <c r="I31" s="118">
        <v>180</v>
      </c>
      <c r="J31" s="120">
        <v>185</v>
      </c>
      <c r="K31" s="260"/>
      <c r="L31" s="305">
        <v>185</v>
      </c>
      <c r="M31" s="301">
        <f t="shared" si="0"/>
        <v>117.253</v>
      </c>
      <c r="N31" s="107"/>
    </row>
    <row r="32" spans="1:14" s="42" customFormat="1" ht="13">
      <c r="A32" s="272" t="s">
        <v>150</v>
      </c>
      <c r="B32" s="211" t="s">
        <v>141</v>
      </c>
      <c r="C32" s="211" t="s">
        <v>164</v>
      </c>
      <c r="D32" s="211" t="s">
        <v>168</v>
      </c>
      <c r="E32" s="81">
        <v>81.400000000000006</v>
      </c>
      <c r="F32" s="86">
        <v>0.6754</v>
      </c>
      <c r="G32" s="63" t="s">
        <v>47</v>
      </c>
      <c r="H32" s="162">
        <v>240</v>
      </c>
      <c r="I32" s="186">
        <v>240</v>
      </c>
      <c r="J32" s="159">
        <v>240</v>
      </c>
      <c r="K32" s="266"/>
      <c r="L32" s="317">
        <v>0</v>
      </c>
      <c r="M32" s="302">
        <f t="shared" si="0"/>
        <v>0</v>
      </c>
      <c r="N32" s="207" t="s">
        <v>81</v>
      </c>
    </row>
    <row r="33" spans="1:14" s="42" customFormat="1" ht="13">
      <c r="A33" s="140"/>
      <c r="B33" s="46"/>
      <c r="C33" s="78"/>
      <c r="D33" s="78"/>
      <c r="E33" s="70"/>
      <c r="F33" s="85"/>
      <c r="H33" s="31"/>
      <c r="I33" s="223"/>
      <c r="J33" s="223"/>
      <c r="K33" s="16"/>
      <c r="L33" s="23"/>
      <c r="M33" s="24"/>
      <c r="N33" s="43"/>
    </row>
    <row r="34" spans="1:14" ht="16">
      <c r="A34" s="337" t="s">
        <v>41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</row>
    <row r="35" spans="1:14" s="42" customFormat="1" ht="13">
      <c r="A35" s="274">
        <v>1</v>
      </c>
      <c r="B35" s="50" t="s">
        <v>103</v>
      </c>
      <c r="C35" s="51" t="s">
        <v>104</v>
      </c>
      <c r="D35" s="51" t="s">
        <v>168</v>
      </c>
      <c r="E35" s="47">
        <v>89.9</v>
      </c>
      <c r="F35" s="48">
        <v>0.63880000000000003</v>
      </c>
      <c r="G35" s="21" t="s">
        <v>60</v>
      </c>
      <c r="H35" s="115">
        <v>170</v>
      </c>
      <c r="I35" s="115">
        <v>205</v>
      </c>
      <c r="J35" s="115">
        <v>212.5</v>
      </c>
      <c r="K35" s="144"/>
      <c r="L35" s="184">
        <v>212.5</v>
      </c>
      <c r="M35" s="185">
        <f>L35*F35</f>
        <v>135.745</v>
      </c>
      <c r="N35" s="49" t="s">
        <v>15</v>
      </c>
    </row>
    <row r="36" spans="1:14" s="42" customFormat="1" ht="13">
      <c r="A36" s="140"/>
      <c r="B36" s="46"/>
      <c r="C36" s="78"/>
      <c r="D36" s="78"/>
      <c r="E36" s="70"/>
      <c r="F36" s="85"/>
      <c r="H36" s="31"/>
      <c r="I36" s="31"/>
      <c r="J36" s="223"/>
      <c r="K36" s="16"/>
      <c r="L36" s="23"/>
      <c r="M36" s="24"/>
      <c r="N36" s="43"/>
    </row>
    <row r="37" spans="1:14" ht="16">
      <c r="A37" s="337" t="s">
        <v>43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</row>
    <row r="38" spans="1:14" s="42" customFormat="1" ht="13">
      <c r="A38" s="279">
        <v>1</v>
      </c>
      <c r="B38" s="50" t="s">
        <v>62</v>
      </c>
      <c r="C38" s="51" t="s">
        <v>63</v>
      </c>
      <c r="D38" s="51" t="s">
        <v>168</v>
      </c>
      <c r="E38" s="47">
        <v>99</v>
      </c>
      <c r="F38" s="48">
        <v>0.61109999999999998</v>
      </c>
      <c r="G38" s="49" t="s">
        <v>13</v>
      </c>
      <c r="H38" s="115">
        <v>180</v>
      </c>
      <c r="I38" s="115">
        <v>185</v>
      </c>
      <c r="J38" s="115">
        <v>190</v>
      </c>
      <c r="K38" s="144"/>
      <c r="L38" s="144">
        <v>190</v>
      </c>
      <c r="M38" s="226">
        <f>L38*F38</f>
        <v>116.10899999999999</v>
      </c>
      <c r="N38" s="49"/>
    </row>
    <row r="39" spans="1:14" s="42" customFormat="1" ht="13">
      <c r="A39" s="140"/>
      <c r="B39" s="46"/>
      <c r="C39" s="78"/>
      <c r="D39" s="78"/>
      <c r="E39" s="70"/>
      <c r="F39" s="85"/>
      <c r="G39" s="43"/>
      <c r="H39" s="31"/>
      <c r="I39" s="31"/>
      <c r="J39" s="31"/>
      <c r="K39" s="16"/>
      <c r="L39" s="23"/>
      <c r="M39" s="24"/>
      <c r="N39" s="43"/>
    </row>
    <row r="40" spans="1:14" ht="16">
      <c r="A40" s="337" t="s">
        <v>45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</row>
    <row r="41" spans="1:14" s="42" customFormat="1" ht="13">
      <c r="A41" s="274">
        <v>1</v>
      </c>
      <c r="B41" s="50" t="s">
        <v>64</v>
      </c>
      <c r="C41" s="51" t="s">
        <v>65</v>
      </c>
      <c r="D41" s="51" t="s">
        <v>168</v>
      </c>
      <c r="E41" s="47">
        <v>107</v>
      </c>
      <c r="F41" s="48">
        <v>0.59370000000000001</v>
      </c>
      <c r="G41" s="49" t="s">
        <v>13</v>
      </c>
      <c r="H41" s="115">
        <v>300</v>
      </c>
      <c r="I41" s="115">
        <v>320</v>
      </c>
      <c r="J41" s="163">
        <v>330</v>
      </c>
      <c r="K41" s="225"/>
      <c r="L41" s="20">
        <v>320</v>
      </c>
      <c r="M41" s="226">
        <f>L41*F41</f>
        <v>189.98400000000001</v>
      </c>
      <c r="N41" s="49" t="s">
        <v>129</v>
      </c>
    </row>
    <row r="42" spans="1:14" s="42" customFormat="1" ht="13">
      <c r="A42" s="140"/>
      <c r="B42" s="46"/>
      <c r="C42" s="78"/>
      <c r="D42" s="78"/>
      <c r="E42" s="70"/>
      <c r="F42" s="85"/>
      <c r="G42" s="43"/>
      <c r="H42" s="31"/>
      <c r="I42" s="223"/>
      <c r="J42" s="31"/>
      <c r="K42" s="239"/>
      <c r="L42" s="23"/>
      <c r="M42" s="24"/>
      <c r="N42" s="43"/>
    </row>
    <row r="43" spans="1:14" ht="16">
      <c r="A43" s="337" t="s">
        <v>46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</row>
    <row r="44" spans="1:14" s="42" customFormat="1" ht="13">
      <c r="A44" s="279">
        <v>1</v>
      </c>
      <c r="B44" s="50" t="s">
        <v>48</v>
      </c>
      <c r="C44" s="51" t="s">
        <v>165</v>
      </c>
      <c r="D44" s="51" t="s">
        <v>168</v>
      </c>
      <c r="E44" s="47">
        <v>122.5</v>
      </c>
      <c r="F44" s="48">
        <v>0.57230000000000003</v>
      </c>
      <c r="G44" s="50" t="s">
        <v>47</v>
      </c>
      <c r="H44" s="115">
        <v>300</v>
      </c>
      <c r="I44" s="115">
        <v>315</v>
      </c>
      <c r="J44" s="115">
        <v>320</v>
      </c>
      <c r="K44" s="144"/>
      <c r="L44" s="144">
        <v>320</v>
      </c>
      <c r="M44" s="226">
        <f>L44*F44</f>
        <v>183.13600000000002</v>
      </c>
      <c r="N44" s="49"/>
    </row>
    <row r="46" spans="1:14">
      <c r="B46" s="3" t="s">
        <v>49</v>
      </c>
    </row>
    <row r="47" spans="1:14">
      <c r="B47" s="3" t="s">
        <v>49</v>
      </c>
    </row>
    <row r="48" spans="1:14" ht="18">
      <c r="B48" s="12" t="s">
        <v>50</v>
      </c>
      <c r="C48" s="12"/>
      <c r="D48" s="12"/>
      <c r="G48" s="4"/>
    </row>
    <row r="49" spans="1:14" ht="16">
      <c r="B49" s="13" t="s">
        <v>76</v>
      </c>
      <c r="C49" s="13"/>
      <c r="D49" s="295"/>
      <c r="G49" s="4"/>
    </row>
    <row r="50" spans="1:14">
      <c r="B50" s="14"/>
      <c r="C50" s="14" t="s">
        <v>52</v>
      </c>
      <c r="D50" s="14"/>
      <c r="G50" s="4"/>
    </row>
    <row r="51" spans="1:14">
      <c r="B51" s="15" t="s">
        <v>53</v>
      </c>
      <c r="C51" s="15" t="s">
        <v>54</v>
      </c>
      <c r="D51" s="15"/>
      <c r="E51" s="41" t="s">
        <v>77</v>
      </c>
      <c r="F51" s="147" t="s">
        <v>67</v>
      </c>
      <c r="G51" s="15" t="s">
        <v>57</v>
      </c>
    </row>
    <row r="52" spans="1:14" s="42" customFormat="1" ht="13">
      <c r="A52" s="38"/>
      <c r="B52" s="46" t="s">
        <v>86</v>
      </c>
      <c r="C52" s="43" t="s">
        <v>52</v>
      </c>
      <c r="D52" s="43"/>
      <c r="E52" s="36">
        <v>60</v>
      </c>
      <c r="F52" s="23">
        <v>135</v>
      </c>
      <c r="G52" s="24">
        <v>115.13800000000001</v>
      </c>
      <c r="H52" s="16"/>
      <c r="I52" s="16"/>
      <c r="J52" s="16"/>
      <c r="K52" s="16"/>
      <c r="L52" s="16"/>
      <c r="M52" s="26"/>
      <c r="N52" s="43"/>
    </row>
    <row r="53" spans="1:14" s="42" customFormat="1" ht="13">
      <c r="A53" s="38"/>
      <c r="B53" s="46" t="s">
        <v>12</v>
      </c>
      <c r="C53" s="43" t="s">
        <v>52</v>
      </c>
      <c r="D53" s="43"/>
      <c r="E53" s="36">
        <v>56</v>
      </c>
      <c r="F53" s="23">
        <v>110</v>
      </c>
      <c r="G53" s="24">
        <v>102.0258</v>
      </c>
      <c r="H53" s="16"/>
      <c r="I53" s="16"/>
      <c r="J53" s="16"/>
      <c r="K53" s="16"/>
      <c r="L53" s="16"/>
      <c r="M53" s="26"/>
      <c r="N53" s="43"/>
    </row>
    <row r="54" spans="1:14" s="42" customFormat="1" ht="13">
      <c r="A54" s="38"/>
      <c r="B54" s="46" t="s">
        <v>17</v>
      </c>
      <c r="C54" s="43" t="s">
        <v>52</v>
      </c>
      <c r="D54" s="43"/>
      <c r="E54" s="36">
        <v>60</v>
      </c>
      <c r="F54" s="23">
        <v>100</v>
      </c>
      <c r="G54" s="24">
        <v>85.679500000000004</v>
      </c>
      <c r="H54" s="16"/>
      <c r="I54" s="16"/>
      <c r="J54" s="16"/>
      <c r="K54" s="16"/>
      <c r="L54" s="16"/>
      <c r="M54" s="26"/>
      <c r="N54" s="43"/>
    </row>
    <row r="55" spans="1:14">
      <c r="B55" s="5"/>
      <c r="E55" s="36"/>
      <c r="F55" s="17"/>
      <c r="G55" s="6"/>
    </row>
    <row r="56" spans="1:14" ht="16">
      <c r="B56" s="13" t="s">
        <v>58</v>
      </c>
      <c r="C56" s="13"/>
      <c r="D56" s="295"/>
      <c r="E56" s="149"/>
      <c r="F56" s="28"/>
    </row>
    <row r="57" spans="1:14">
      <c r="B57" s="14"/>
      <c r="C57" s="14" t="s">
        <v>52</v>
      </c>
      <c r="D57" s="14"/>
      <c r="E57" s="149"/>
      <c r="F57" s="28"/>
    </row>
    <row r="58" spans="1:14">
      <c r="B58" s="15" t="s">
        <v>53</v>
      </c>
      <c r="C58" s="15" t="s">
        <v>54</v>
      </c>
      <c r="D58" s="15"/>
      <c r="E58" s="150" t="s">
        <v>55</v>
      </c>
      <c r="F58" s="148" t="s">
        <v>67</v>
      </c>
      <c r="G58" s="15" t="s">
        <v>57</v>
      </c>
    </row>
    <row r="59" spans="1:14" s="42" customFormat="1" ht="13">
      <c r="A59" s="38"/>
      <c r="B59" s="46" t="s">
        <v>64</v>
      </c>
      <c r="C59" s="43" t="s">
        <v>52</v>
      </c>
      <c r="D59" s="43"/>
      <c r="E59" s="36">
        <v>110</v>
      </c>
      <c r="F59" s="23">
        <v>320</v>
      </c>
      <c r="G59" s="24">
        <v>190.88</v>
      </c>
      <c r="H59" s="16"/>
      <c r="I59" s="16"/>
      <c r="J59" s="16"/>
      <c r="K59" s="16"/>
      <c r="L59" s="16"/>
      <c r="M59" s="26"/>
      <c r="N59" s="43"/>
    </row>
    <row r="60" spans="1:14" s="42" customFormat="1" ht="13">
      <c r="A60" s="38"/>
      <c r="B60" s="46" t="s">
        <v>48</v>
      </c>
      <c r="C60" s="43" t="s">
        <v>52</v>
      </c>
      <c r="D60" s="43"/>
      <c r="E60" s="36">
        <v>125</v>
      </c>
      <c r="F60" s="23">
        <v>320</v>
      </c>
      <c r="G60" s="24">
        <v>187.2</v>
      </c>
      <c r="H60" s="16"/>
      <c r="I60" s="16"/>
      <c r="J60" s="16"/>
      <c r="K60" s="16"/>
      <c r="L60" s="16"/>
      <c r="M60" s="26"/>
      <c r="N60" s="43"/>
    </row>
    <row r="61" spans="1:14">
      <c r="B61" s="85" t="s">
        <v>33</v>
      </c>
      <c r="C61" s="85" t="s">
        <v>52</v>
      </c>
      <c r="D61" s="85"/>
      <c r="E61" s="140">
        <v>75</v>
      </c>
      <c r="F61" s="23">
        <v>195</v>
      </c>
      <c r="G61" s="24">
        <v>139.2105</v>
      </c>
    </row>
  </sheetData>
  <mergeCells count="24">
    <mergeCell ref="A43:M43"/>
    <mergeCell ref="A15:M15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A40:M40"/>
    <mergeCell ref="M3:M4"/>
    <mergeCell ref="N3:N4"/>
    <mergeCell ref="D3:D4"/>
    <mergeCell ref="A5:M5"/>
    <mergeCell ref="A37:M37"/>
    <mergeCell ref="A18:M18"/>
    <mergeCell ref="A21:M21"/>
    <mergeCell ref="A24:M24"/>
    <mergeCell ref="A27:M27"/>
    <mergeCell ref="A34:M34"/>
    <mergeCell ref="A12:M12"/>
    <mergeCell ref="A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ПЛ без экипировки</vt:lpstr>
      <vt:lpstr>IPL Двоеборье без экипировки</vt:lpstr>
      <vt:lpstr>IPL Жим без экипировки</vt:lpstr>
      <vt:lpstr>IPL Тяга без экипироки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Екатерина Шевелева</cp:lastModifiedBy>
  <cp:revision/>
  <dcterms:created xsi:type="dcterms:W3CDTF">2015-06-05T18:17:20Z</dcterms:created>
  <dcterms:modified xsi:type="dcterms:W3CDTF">2022-02-01T20:00:42Z</dcterms:modified>
  <cp:category/>
  <cp:contentStatus/>
</cp:coreProperties>
</file>