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4E9CF391-4B20-2B40-A13A-2F6FD21384F6}" xr6:coauthVersionLast="45" xr6:coauthVersionMax="45" xr10:uidLastSave="{00000000-0000-0000-0000-000000000000}"/>
  <bookViews>
    <workbookView xWindow="480" yWindow="460" windowWidth="28320" windowHeight="16140" firstSheet="7" activeTab="12" xr2:uid="{00000000-000D-0000-FFFF-FFFF00000000}"/>
  </bookViews>
  <sheets>
    <sheet name="IPL Двоеборье без экип ДК" sheetId="36" r:id="rId1"/>
    <sheet name="IPL Жим без экипировки ДК" sheetId="31" r:id="rId2"/>
    <sheet name="IPL Жим без экипировки" sheetId="30" r:id="rId3"/>
    <sheet name="СПР Жим софт однопетельная" sheetId="37" r:id="rId4"/>
    <sheet name="IPL Тяга без экипировки" sheetId="32" r:id="rId5"/>
    <sheet name="СПР Пауэрспорт ДК" sheetId="41" r:id="rId6"/>
    <sheet name="СПР Подъем на бицепс ДК" sheetId="40" r:id="rId7"/>
    <sheet name="СПР Подъем на бицепс" sheetId="39" r:id="rId8"/>
    <sheet name="ФЖД ЖД Любители ДК" sheetId="7" r:id="rId9"/>
    <sheet name="ФЖД ЖД Любители" sheetId="5" r:id="rId10"/>
    <sheet name="ФЖД Любители жим на макс." sheetId="6" r:id="rId11"/>
    <sheet name="ФЖД ЖД Военный жим 1_2" sheetId="9" r:id="rId12"/>
    <sheet name="ФЖД Софт однослой жим на макс." sheetId="12" r:id="rId13"/>
  </sheets>
  <definedNames>
    <definedName name="_FilterDatabase" localSheetId="9" hidden="1">'ФЖД ЖД Любители'!$A$1:$M$3</definedName>
  </definedNames>
  <calcPr calcId="191029" calcCompleted="0"/>
</workbook>
</file>

<file path=xl/calcChain.xml><?xml version="1.0" encoding="utf-8"?>
<calcChain xmlns="http://schemas.openxmlformats.org/spreadsheetml/2006/main">
  <c r="P6" i="41" l="1"/>
  <c r="O6" i="41"/>
  <c r="L10" i="40"/>
  <c r="K10" i="40"/>
  <c r="L7" i="40"/>
  <c r="K7" i="40"/>
  <c r="L6" i="40"/>
  <c r="K6" i="40"/>
  <c r="L6" i="39"/>
  <c r="K6" i="39"/>
  <c r="L6" i="37"/>
  <c r="K6" i="37"/>
  <c r="P9" i="36"/>
  <c r="O9" i="36"/>
  <c r="P6" i="36"/>
  <c r="O6" i="36"/>
  <c r="L6" i="32"/>
  <c r="K6" i="32"/>
  <c r="L14" i="31"/>
  <c r="K14" i="31"/>
  <c r="L13" i="31"/>
  <c r="K13" i="31"/>
  <c r="L10" i="31"/>
  <c r="K10" i="31"/>
  <c r="L9" i="31"/>
  <c r="K9" i="31"/>
  <c r="L6" i="31"/>
  <c r="K6" i="31"/>
  <c r="L7" i="30"/>
  <c r="K7" i="30"/>
  <c r="L6" i="30"/>
  <c r="K6" i="30"/>
  <c r="L6" i="12"/>
  <c r="K6" i="12"/>
  <c r="N6" i="9"/>
  <c r="M6" i="9"/>
  <c r="N6" i="7"/>
  <c r="M6" i="7"/>
  <c r="L9" i="6"/>
  <c r="L6" i="6"/>
  <c r="K6" i="6"/>
  <c r="N11" i="5"/>
  <c r="M11" i="5"/>
  <c r="N10" i="5"/>
  <c r="M10" i="5"/>
  <c r="N9" i="5"/>
  <c r="M9" i="5"/>
  <c r="N6" i="5"/>
  <c r="M6" i="5"/>
</calcChain>
</file>

<file path=xl/sharedStrings.xml><?xml version="1.0" encoding="utf-8"?>
<sst xmlns="http://schemas.openxmlformats.org/spreadsheetml/2006/main" count="628" uniqueCount="194">
  <si>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</si>
  <si>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</si>
  <si>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</si>
  <si>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</si>
  <si>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</si>
  <si>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</si>
  <si>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</si>
  <si>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</si>
  <si>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</si>
  <si>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Жим лёжа</t>
  </si>
  <si>
    <t>ВЕСОВАЯ КАТЕГОРИЯ   90</t>
  </si>
  <si>
    <t>Смирнов Иван</t>
  </si>
  <si>
    <t>Открытая (07.07.1984)/37</t>
  </si>
  <si>
    <t>89,80</t>
  </si>
  <si>
    <t xml:space="preserve">Москва </t>
  </si>
  <si>
    <t>150,0</t>
  </si>
  <si>
    <t>160,0</t>
  </si>
  <si>
    <t>165,0</t>
  </si>
  <si>
    <t>90,0</t>
  </si>
  <si>
    <t>ВЕСОВАЯ КАТЕГОРИЯ   110</t>
  </si>
  <si>
    <t>Тырнов Алексей</t>
  </si>
  <si>
    <t>Открытая (28.04.1982)/39</t>
  </si>
  <si>
    <t>104,20</t>
  </si>
  <si>
    <t xml:space="preserve">Раменское/Московская область </t>
  </si>
  <si>
    <t>180,0</t>
  </si>
  <si>
    <t>190,0</t>
  </si>
  <si>
    <t>110,0</t>
  </si>
  <si>
    <t>Юсупов Анвар</t>
  </si>
  <si>
    <t>Открытая (06.03.1983)/38</t>
  </si>
  <si>
    <t>100,60</t>
  </si>
  <si>
    <t>135,0</t>
  </si>
  <si>
    <t>140,0</t>
  </si>
  <si>
    <t>145,0</t>
  </si>
  <si>
    <t>Скорняков Максим</t>
  </si>
  <si>
    <t>Открытая (24.12.1984)/36</t>
  </si>
  <si>
    <t>104,90</t>
  </si>
  <si>
    <t>120,0</t>
  </si>
  <si>
    <t>125,0</t>
  </si>
  <si>
    <t>1</t>
  </si>
  <si>
    <t/>
  </si>
  <si>
    <t>2</t>
  </si>
  <si>
    <t>3</t>
  </si>
  <si>
    <t>Соколов Сергей</t>
  </si>
  <si>
    <t>Мастера 70+ (07.09.1950)/71</t>
  </si>
  <si>
    <t>87,60</t>
  </si>
  <si>
    <t>92,5</t>
  </si>
  <si>
    <t>97,5</t>
  </si>
  <si>
    <t>ВЕСОВАЯ КАТЕГОРИЯ   100</t>
  </si>
  <si>
    <t>Брянцев Валерий</t>
  </si>
  <si>
    <t>Юниоры (14.07.2000)/21</t>
  </si>
  <si>
    <t>90,20</t>
  </si>
  <si>
    <t>Результат</t>
  </si>
  <si>
    <t>-</t>
  </si>
  <si>
    <t>Сергеев Евгений</t>
  </si>
  <si>
    <t>Открытая (04.05.1993)/28</t>
  </si>
  <si>
    <t>90,40</t>
  </si>
  <si>
    <t>130,0</t>
  </si>
  <si>
    <t>100,0</t>
  </si>
  <si>
    <t>ВЕСОВАЯ КАТЕГОРИЯ   80</t>
  </si>
  <si>
    <t>Чугунов Максим</t>
  </si>
  <si>
    <t>Открытая (23.01.1977)/44</t>
  </si>
  <si>
    <t>77,80</t>
  </si>
  <si>
    <t xml:space="preserve">Реутов/Московская область </t>
  </si>
  <si>
    <t>127,5</t>
  </si>
  <si>
    <t>40,0</t>
  </si>
  <si>
    <t>ВЕСОВАЯ КАТЕГОРИЯ   120</t>
  </si>
  <si>
    <t>Сафин Максим</t>
  </si>
  <si>
    <t>Открытая (24.06.1983)/38</t>
  </si>
  <si>
    <t>114,80</t>
  </si>
  <si>
    <t>220,0</t>
  </si>
  <si>
    <t>230,0</t>
  </si>
  <si>
    <t>240,0</t>
  </si>
  <si>
    <t>ВЕСОВАЯ КАТЕГОРИЯ   75</t>
  </si>
  <si>
    <t>45,0</t>
  </si>
  <si>
    <t>20,0</t>
  </si>
  <si>
    <t>Лукина Ксения</t>
  </si>
  <si>
    <t>30,00</t>
  </si>
  <si>
    <t xml:space="preserve">Люберцы/Московская область </t>
  </si>
  <si>
    <t>75,0</t>
  </si>
  <si>
    <t>Кузнецов Александр</t>
  </si>
  <si>
    <t>Открытая (19.03.1993)/28</t>
  </si>
  <si>
    <t>90,80</t>
  </si>
  <si>
    <t>52,5</t>
  </si>
  <si>
    <t>62,5</t>
  </si>
  <si>
    <t>57,5</t>
  </si>
  <si>
    <t>65,0</t>
  </si>
  <si>
    <t>77,5</t>
  </si>
  <si>
    <t>ВЕСОВАЯ КАТЕГОРИЯ   82.5</t>
  </si>
  <si>
    <t>Тяга</t>
  </si>
  <si>
    <t>ВЕСОВАЯ КАТЕГОРИЯ   52</t>
  </si>
  <si>
    <t>ВЕСОВАЯ КАТЕГОРИЯ   125</t>
  </si>
  <si>
    <t>Дадашов Икрам</t>
  </si>
  <si>
    <t>102,30</t>
  </si>
  <si>
    <t xml:space="preserve">Молчаков А. </t>
  </si>
  <si>
    <t>Александров Максим</t>
  </si>
  <si>
    <t>Открытая (17.01.1970)/51</t>
  </si>
  <si>
    <t xml:space="preserve">Красногорск/Московская область </t>
  </si>
  <si>
    <t xml:space="preserve">Ушаков А. </t>
  </si>
  <si>
    <t>70,0</t>
  </si>
  <si>
    <t>Железнов Дмитрий</t>
  </si>
  <si>
    <t>Открытая (24.01.1993)/28</t>
  </si>
  <si>
    <t>125,00</t>
  </si>
  <si>
    <t xml:space="preserve">Бронницы/Московская область </t>
  </si>
  <si>
    <t>Герасимчик Дмитрий</t>
  </si>
  <si>
    <t>Открытая (16.05.1994)/27</t>
  </si>
  <si>
    <t>115,00</t>
  </si>
  <si>
    <t>202,5</t>
  </si>
  <si>
    <t>215,0</t>
  </si>
  <si>
    <t>Исмагилов Антон</t>
  </si>
  <si>
    <t>Открытая (01.12.1984)/37</t>
  </si>
  <si>
    <t>73,80</t>
  </si>
  <si>
    <t>117,5</t>
  </si>
  <si>
    <t>Лобастов Артём</t>
  </si>
  <si>
    <t>Открытая (05.06.1981)/40</t>
  </si>
  <si>
    <t>81,40</t>
  </si>
  <si>
    <t xml:space="preserve">Химки/Московская область </t>
  </si>
  <si>
    <t>132,5</t>
  </si>
  <si>
    <t>Игошин Виталий</t>
  </si>
  <si>
    <t>Открытая (08.02.1991)/30</t>
  </si>
  <si>
    <t>78,30</t>
  </si>
  <si>
    <t xml:space="preserve">Жуковский/Московская область </t>
  </si>
  <si>
    <t>105,0</t>
  </si>
  <si>
    <t>Торган Дмитрий</t>
  </si>
  <si>
    <t>Открытая (21.12.1991)/29</t>
  </si>
  <si>
    <t>86,50</t>
  </si>
  <si>
    <t>155,0</t>
  </si>
  <si>
    <t>170,0</t>
  </si>
  <si>
    <t>Задков Сергей</t>
  </si>
  <si>
    <t>Открытая (19.11.1987)/34</t>
  </si>
  <si>
    <t>86,00</t>
  </si>
  <si>
    <t xml:space="preserve">Чехов/Московская область </t>
  </si>
  <si>
    <t>157,5</t>
  </si>
  <si>
    <t>162,5</t>
  </si>
  <si>
    <t>167,5</t>
  </si>
  <si>
    <t>Становая тяга</t>
  </si>
  <si>
    <t>Юноши 15-19 (27.05.2008)/13</t>
  </si>
  <si>
    <t>55,0</t>
  </si>
  <si>
    <t>225,0</t>
  </si>
  <si>
    <t>Глухов Александр</t>
  </si>
  <si>
    <t>Открытая (22.06.1993)/28</t>
  </si>
  <si>
    <t>123,60</t>
  </si>
  <si>
    <t>175,0</t>
  </si>
  <si>
    <t>260,0</t>
  </si>
  <si>
    <t>270,0</t>
  </si>
  <si>
    <t>285,0</t>
  </si>
  <si>
    <t>Илюшин Руслан</t>
  </si>
  <si>
    <t>Открытая (25.02.1991)/30</t>
  </si>
  <si>
    <t>93,80</t>
  </si>
  <si>
    <t>280,0</t>
  </si>
  <si>
    <t>21,0</t>
  </si>
  <si>
    <t>22,0</t>
  </si>
  <si>
    <t>50,0</t>
  </si>
  <si>
    <t>72,5</t>
  </si>
  <si>
    <t>Тютюнник Евгений</t>
  </si>
  <si>
    <t>74,05</t>
  </si>
  <si>
    <t xml:space="preserve">Рязань/Рязанская область </t>
  </si>
  <si>
    <t>67,5</t>
  </si>
  <si>
    <t>73,5</t>
  </si>
  <si>
    <t>47,5</t>
  </si>
  <si>
    <t xml:space="preserve">Долгопрудный/Московская область </t>
  </si>
  <si>
    <t xml:space="preserve">Лукин М. </t>
  </si>
  <si>
    <t>Ушков И.</t>
  </si>
  <si>
    <t>Паршин О.</t>
  </si>
  <si>
    <t>Белоусов И.</t>
  </si>
  <si>
    <t>Маслов А.</t>
  </si>
  <si>
    <t>Открытый мастерский турнир "UP&amp;UP cup"
СПР Пауэрспорт ДК
Жуковский/Московская область, 19 декабря 2021 года</t>
  </si>
  <si>
    <t>Открытый мастерский турнир "UP&amp;UP cup"
СПР Строгий подъем штанги на бицепс ДК
Жуковский/Московская область, 19 декабря 2021 года</t>
  </si>
  <si>
    <t>Открытый мастерский турнир "UP&amp;UP cup"
СПР Строгий подъем штанги на бицепс
Жуковский/Московская область, 19 декабря 2021 года</t>
  </si>
  <si>
    <t>Открытый мастерский турнир “UP&amp;UP cup” софт
СПР Жим лежа в однопетельной софт экипировке
Жуковский/Московская область, 19 декабря 2021 года</t>
  </si>
  <si>
    <t>Открытый мастерский турнир "UP&amp;UP cup"
IPL Силовое двоеборье без экипировки ДК
Жуковский/Московская область, 19 декабря 2021 года</t>
  </si>
  <si>
    <t>Открытый мастерский турнир "UP&amp;UP cup"
IPL Становая тяга без экипировки
Жуковский/Московская область, 19 декабря 2021 года</t>
  </si>
  <si>
    <t>Открытый мастерский турнир "UP&amp;UP cup"
IPL Жим лежа без экипировки ДК
Жуковский/Московская область, 19 декабря 2021 года</t>
  </si>
  <si>
    <t>Открытый мастерский турнир "UP&amp;UP cup"
IPL Жим лежа без экипировки
Жуковский/Московская область, 19 декабря 2021 года</t>
  </si>
  <si>
    <t>Открытый мастерский турнир "UP&amp;UP cup"
ФЖД Софт экипировка однослойная жим на максимум
Жуковский/Московская область, 19 декабря 2021 года</t>
  </si>
  <si>
    <t>Открытый мастерский турнир "UP&amp;UP cup"
ФЖД Военный жим двоеборье 1/2 веса
Жуковский/Московская область, 19 декабря 2021 года</t>
  </si>
  <si>
    <t>Открытый мастерский турнир "UP&amp;UP cup"
ФЖД Любители с ДК двоеборье
Жуковский/Московская область, 19 декабря 2021 года</t>
  </si>
  <si>
    <t>Открытый мастерский турнир "UP&amp;UP cup"
ФЖД Любители жим на максимум
Жуковский/Московская область, 19 декабря 2021 года</t>
  </si>
  <si>
    <t>Открытый мастерский турнир "UP&amp;UP cup"
ФЖД Любители двоеборье
Жуковский/Московская область, 19 декабря 2021 года</t>
  </si>
  <si>
    <t xml:space="preserve">Нижний Новгород/Нижегородская область </t>
  </si>
  <si>
    <t xml:space="preserve">Железнов М., Кочетков И. </t>
  </si>
  <si>
    <t>Орехово-Зуево/Московская область</t>
  </si>
  <si>
    <t>Мастера 40-49 (04.02.1975)/46</t>
  </si>
  <si>
    <t>Девушки 13-19 (28.04.2012)/9</t>
  </si>
  <si>
    <t>Многоповторный жим</t>
  </si>
  <si>
    <t xml:space="preserve"> </t>
  </si>
  <si>
    <t>№</t>
  </si>
  <si>
    <t>Жим</t>
  </si>
  <si>
    <t xml:space="preserve">
Дата рождения/Возраст</t>
  </si>
  <si>
    <t>Возрастная группа</t>
  </si>
  <si>
    <t>O</t>
  </si>
  <si>
    <t>T</t>
  </si>
  <si>
    <t>M1</t>
  </si>
  <si>
    <t>M7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</si>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</sst>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EA0A-B06F-4DBF-97E1-D7FA60D93775}">
  <dimension ref="A1:Q3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9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3" style="5" customWidth="1"/>
    <col min="18" max="16384" width="9.1640625" style="3"/>
  </cols>
  <sheetData>
    <row r="1" spans="1:17" s="2" customFormat="1" ht="29" customHeight="1">
      <c r="A1" s="42" t="s">
        <v>169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134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7"/>
      <c r="Q4" s="39"/>
    </row>
    <row r="5" spans="1:17" ht="16">
      <c r="A5" s="40" t="s">
        <v>10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8" t="s">
        <v>38</v>
      </c>
      <c r="B6" s="7" t="s">
        <v>127</v>
      </c>
      <c r="C6" s="7" t="s">
        <v>128</v>
      </c>
      <c r="D6" s="7" t="s">
        <v>129</v>
      </c>
      <c r="E6" s="7" t="s">
        <v>189</v>
      </c>
      <c r="F6" s="7" t="s">
        <v>130</v>
      </c>
      <c r="G6" s="15" t="s">
        <v>131</v>
      </c>
      <c r="H6" s="15" t="s">
        <v>132</v>
      </c>
      <c r="I6" s="21" t="s">
        <v>133</v>
      </c>
      <c r="J6" s="8"/>
      <c r="K6" s="15" t="s">
        <v>107</v>
      </c>
      <c r="L6" s="15" t="s">
        <v>69</v>
      </c>
      <c r="M6" s="21" t="s">
        <v>137</v>
      </c>
      <c r="N6" s="8"/>
      <c r="O6" s="8" t="str">
        <f>"382,5"</f>
        <v>382,5</v>
      </c>
      <c r="P6" s="8" t="str">
        <f>"250,1550"</f>
        <v>250,1550</v>
      </c>
      <c r="Q6" s="7"/>
    </row>
    <row r="7" spans="1:17">
      <c r="B7" s="5" t="s">
        <v>39</v>
      </c>
    </row>
    <row r="8" spans="1:17" ht="16">
      <c r="A8" s="32" t="s">
        <v>90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8" t="s">
        <v>38</v>
      </c>
      <c r="B9" s="7" t="s">
        <v>138</v>
      </c>
      <c r="C9" s="7" t="s">
        <v>139</v>
      </c>
      <c r="D9" s="7" t="s">
        <v>140</v>
      </c>
      <c r="E9" s="7" t="s">
        <v>189</v>
      </c>
      <c r="F9" s="7" t="s">
        <v>178</v>
      </c>
      <c r="G9" s="15" t="s">
        <v>17</v>
      </c>
      <c r="H9" s="15" t="s">
        <v>126</v>
      </c>
      <c r="I9" s="21" t="s">
        <v>141</v>
      </c>
      <c r="J9" s="8"/>
      <c r="K9" s="21" t="s">
        <v>142</v>
      </c>
      <c r="L9" s="15" t="s">
        <v>143</v>
      </c>
      <c r="M9" s="21" t="s">
        <v>144</v>
      </c>
      <c r="N9" s="8"/>
      <c r="O9" s="8" t="str">
        <f>"440,0"</f>
        <v>440,0</v>
      </c>
      <c r="P9" s="8" t="str">
        <f>"251,3280"</f>
        <v>251,3280</v>
      </c>
      <c r="Q9" s="7"/>
    </row>
    <row r="10" spans="1:17">
      <c r="B10" s="5" t="s">
        <v>39</v>
      </c>
    </row>
    <row r="11" spans="1:17">
      <c r="B11" s="5" t="s">
        <v>39</v>
      </c>
      <c r="C11" s="6"/>
      <c r="D11" s="6"/>
      <c r="E11" s="6"/>
      <c r="F11" s="6"/>
      <c r="I11" s="5"/>
      <c r="J11" s="3"/>
      <c r="K11" s="3"/>
      <c r="L11" s="3"/>
      <c r="M11" s="3"/>
      <c r="N11" s="3"/>
      <c r="O11" s="3"/>
      <c r="P11" s="3"/>
      <c r="Q11" s="3"/>
    </row>
    <row r="12" spans="1:17">
      <c r="B12" s="5" t="s">
        <v>39</v>
      </c>
      <c r="C12" s="6"/>
      <c r="D12" s="6"/>
      <c r="E12" s="6"/>
      <c r="F12" s="6"/>
      <c r="I12" s="5"/>
      <c r="J12" s="3"/>
      <c r="K12" s="3"/>
      <c r="L12" s="3"/>
      <c r="M12" s="3"/>
      <c r="N12" s="3"/>
      <c r="O12" s="3"/>
      <c r="P12" s="3"/>
      <c r="Q12" s="3"/>
    </row>
    <row r="13" spans="1:17">
      <c r="B13" s="5" t="s">
        <v>39</v>
      </c>
      <c r="C13" s="6"/>
      <c r="D13" s="6"/>
      <c r="E13" s="6"/>
      <c r="F13" s="6"/>
      <c r="I13" s="5"/>
      <c r="J13" s="3"/>
      <c r="K13" s="3"/>
      <c r="L13" s="3"/>
      <c r="M13" s="3"/>
      <c r="N13" s="3"/>
      <c r="O13" s="3"/>
      <c r="P13" s="3"/>
      <c r="Q13" s="3"/>
    </row>
    <row r="14" spans="1:17">
      <c r="B14" s="5" t="s">
        <v>39</v>
      </c>
      <c r="C14" s="6"/>
      <c r="D14" s="6"/>
      <c r="E14" s="6"/>
      <c r="F14" s="6"/>
      <c r="I14" s="5"/>
      <c r="J14" s="3"/>
      <c r="K14" s="3"/>
      <c r="L14" s="3"/>
      <c r="M14" s="3"/>
      <c r="N14" s="3"/>
      <c r="O14" s="3"/>
      <c r="P14" s="3"/>
      <c r="Q14" s="3"/>
    </row>
    <row r="15" spans="1:17">
      <c r="B15" s="5" t="s">
        <v>39</v>
      </c>
      <c r="C15" s="6"/>
      <c r="D15" s="6"/>
      <c r="E15" s="6"/>
      <c r="F15" s="6"/>
      <c r="I15" s="5"/>
      <c r="J15" s="3"/>
      <c r="K15" s="3"/>
      <c r="L15" s="3"/>
      <c r="M15" s="3"/>
      <c r="N15" s="3"/>
      <c r="O15" s="3"/>
      <c r="P15" s="3"/>
      <c r="Q15" s="3"/>
    </row>
    <row r="16" spans="1:17">
      <c r="B16" s="5" t="s">
        <v>39</v>
      </c>
      <c r="C16" s="6"/>
      <c r="D16" s="6"/>
      <c r="E16" s="6"/>
      <c r="F16" s="6"/>
      <c r="I16" s="5"/>
      <c r="J16" s="3"/>
      <c r="K16" s="3"/>
      <c r="L16" s="3"/>
      <c r="M16" s="3"/>
      <c r="N16" s="3"/>
      <c r="O16" s="3"/>
      <c r="P16" s="3"/>
      <c r="Q16" s="3"/>
    </row>
    <row r="17" spans="2:17">
      <c r="B17" s="5" t="s">
        <v>39</v>
      </c>
      <c r="C17" s="6"/>
      <c r="D17" s="6"/>
      <c r="E17" s="6"/>
      <c r="F17" s="6"/>
      <c r="I17" s="5"/>
      <c r="J17" s="3"/>
      <c r="K17" s="3"/>
      <c r="L17" s="3"/>
      <c r="M17" s="3"/>
      <c r="N17" s="3"/>
      <c r="O17" s="3"/>
      <c r="P17" s="3"/>
      <c r="Q17" s="3"/>
    </row>
    <row r="18" spans="2:17">
      <c r="B18" s="5" t="s">
        <v>39</v>
      </c>
      <c r="C18" s="6"/>
      <c r="D18" s="6"/>
      <c r="E18" s="6"/>
      <c r="F18" s="6"/>
      <c r="I18" s="5"/>
      <c r="J18" s="3"/>
      <c r="K18" s="3"/>
      <c r="L18" s="3"/>
      <c r="M18" s="3"/>
      <c r="N18" s="3"/>
      <c r="O18" s="3"/>
      <c r="P18" s="3"/>
      <c r="Q18" s="3"/>
    </row>
    <row r="19" spans="2:17">
      <c r="B19" s="5" t="s">
        <v>39</v>
      </c>
      <c r="C19" s="6"/>
      <c r="D19" s="6"/>
      <c r="E19" s="6"/>
      <c r="F19" s="6"/>
      <c r="I19" s="5"/>
      <c r="J19" s="3"/>
      <c r="K19" s="3"/>
      <c r="L19" s="3"/>
      <c r="M19" s="3"/>
      <c r="N19" s="3"/>
      <c r="O19" s="3"/>
      <c r="P19" s="3"/>
      <c r="Q19" s="3"/>
    </row>
    <row r="20" spans="2:17">
      <c r="B20" s="5" t="s">
        <v>39</v>
      </c>
      <c r="C20" s="6"/>
      <c r="D20" s="6"/>
      <c r="E20" s="6"/>
      <c r="F20" s="6"/>
      <c r="I20" s="5"/>
      <c r="J20" s="3"/>
      <c r="K20" s="3"/>
      <c r="L20" s="3"/>
      <c r="M20" s="3"/>
      <c r="N20" s="3"/>
      <c r="O20" s="3"/>
      <c r="P20" s="3"/>
      <c r="Q20" s="3"/>
    </row>
    <row r="21" spans="2:17">
      <c r="B21" s="5" t="s">
        <v>39</v>
      </c>
      <c r="C21" s="6"/>
      <c r="D21" s="6"/>
      <c r="E21" s="6"/>
      <c r="F21" s="6"/>
      <c r="I21" s="5"/>
      <c r="J21" s="3"/>
      <c r="K21" s="3"/>
      <c r="L21" s="3"/>
      <c r="M21" s="3"/>
      <c r="N21" s="3"/>
      <c r="O21" s="3"/>
      <c r="P21" s="3"/>
      <c r="Q21" s="3"/>
    </row>
    <row r="22" spans="2:17">
      <c r="B22" s="5" t="s">
        <v>39</v>
      </c>
      <c r="C22" s="6"/>
      <c r="D22" s="6"/>
      <c r="E22" s="6"/>
      <c r="F22" s="6"/>
      <c r="I22" s="5"/>
      <c r="J22" s="3"/>
      <c r="K22" s="3"/>
      <c r="L22" s="3"/>
      <c r="M22" s="3"/>
      <c r="N22" s="3"/>
      <c r="O22" s="3"/>
      <c r="P22" s="3"/>
      <c r="Q22" s="3"/>
    </row>
    <row r="23" spans="2:17">
      <c r="B23" s="5" t="s">
        <v>39</v>
      </c>
      <c r="C23" s="6"/>
      <c r="D23" s="6"/>
      <c r="E23" s="6"/>
      <c r="F23" s="6"/>
      <c r="I23" s="5"/>
      <c r="J23" s="3"/>
      <c r="K23" s="3"/>
      <c r="L23" s="3"/>
      <c r="M23" s="3"/>
      <c r="N23" s="3"/>
      <c r="O23" s="3"/>
      <c r="P23" s="3"/>
      <c r="Q23" s="3"/>
    </row>
    <row r="24" spans="2:17">
      <c r="B24" s="5" t="s">
        <v>39</v>
      </c>
      <c r="C24" s="6"/>
      <c r="D24" s="6"/>
      <c r="E24" s="6"/>
      <c r="F24" s="6"/>
      <c r="I24" s="5"/>
      <c r="J24" s="3"/>
      <c r="K24" s="3"/>
      <c r="L24" s="3"/>
      <c r="M24" s="3"/>
      <c r="N24" s="3"/>
      <c r="O24" s="3"/>
      <c r="P24" s="3"/>
      <c r="Q24" s="3"/>
    </row>
    <row r="25" spans="2:17">
      <c r="B25" s="5" t="s">
        <v>39</v>
      </c>
      <c r="C25" s="6"/>
      <c r="D25" s="6"/>
      <c r="E25" s="6"/>
      <c r="F25" s="6"/>
      <c r="I25" s="5"/>
      <c r="J25" s="3"/>
      <c r="K25" s="3"/>
      <c r="L25" s="3"/>
      <c r="M25" s="3"/>
      <c r="N25" s="3"/>
      <c r="O25" s="3"/>
      <c r="P25" s="3"/>
      <c r="Q25" s="3"/>
    </row>
    <row r="26" spans="2:17">
      <c r="C26" s="6"/>
      <c r="D26" s="6"/>
      <c r="E26" s="6"/>
      <c r="F26" s="6"/>
      <c r="I26" s="5"/>
      <c r="J26" s="3"/>
      <c r="K26" s="3"/>
      <c r="L26" s="3"/>
      <c r="M26" s="3"/>
      <c r="N26" s="3"/>
      <c r="O26" s="3"/>
      <c r="P26" s="3"/>
      <c r="Q26" s="3"/>
    </row>
    <row r="27" spans="2:17">
      <c r="C27" s="6"/>
      <c r="D27" s="6"/>
      <c r="E27" s="6"/>
      <c r="F27" s="6"/>
      <c r="I27" s="5"/>
      <c r="J27" s="3"/>
      <c r="K27" s="3"/>
      <c r="L27" s="3"/>
      <c r="M27" s="3"/>
      <c r="N27" s="3"/>
      <c r="O27" s="3"/>
      <c r="P27" s="3"/>
      <c r="Q27" s="3"/>
    </row>
    <row r="28" spans="2:17">
      <c r="C28" s="6"/>
      <c r="D28" s="6"/>
      <c r="E28" s="6"/>
      <c r="F28" s="6"/>
      <c r="I28" s="5"/>
      <c r="J28" s="3"/>
      <c r="K28" s="3"/>
      <c r="L28" s="3"/>
      <c r="M28" s="3"/>
      <c r="N28" s="3"/>
      <c r="O28" s="3"/>
      <c r="P28" s="3"/>
      <c r="Q28" s="3"/>
    </row>
    <row r="29" spans="2:17">
      <c r="C29" s="6"/>
      <c r="D29" s="6"/>
      <c r="E29" s="6"/>
      <c r="F29" s="6"/>
      <c r="I29" s="5"/>
      <c r="J29" s="3"/>
      <c r="K29" s="3"/>
      <c r="L29" s="3"/>
      <c r="M29" s="3"/>
      <c r="N29" s="3"/>
      <c r="O29" s="3"/>
      <c r="P29" s="3"/>
      <c r="Q29" s="3"/>
    </row>
    <row r="30" spans="2:17">
      <c r="C30" s="6"/>
      <c r="D30" s="6"/>
      <c r="E30" s="6"/>
      <c r="F30" s="6"/>
      <c r="I30" s="5"/>
      <c r="J30" s="3"/>
      <c r="K30" s="3"/>
      <c r="L30" s="3"/>
      <c r="M30" s="3"/>
      <c r="N30" s="3"/>
      <c r="O30" s="3"/>
      <c r="P30" s="3"/>
      <c r="Q30" s="3"/>
    </row>
    <row r="31" spans="2:17">
      <c r="C31" s="6"/>
      <c r="D31" s="6"/>
      <c r="E31" s="6"/>
      <c r="F31" s="6"/>
      <c r="I31" s="5"/>
      <c r="J31" s="3"/>
      <c r="K31" s="3"/>
      <c r="L31" s="3"/>
      <c r="M31" s="3"/>
      <c r="N31" s="3"/>
      <c r="O31" s="3"/>
      <c r="P31" s="3"/>
      <c r="Q31" s="3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O30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31.83203125" style="5" bestFit="1" customWidth="1"/>
    <col min="7" max="9" width="5.5" style="6" customWidth="1"/>
    <col min="10" max="10" width="4.83203125" style="6" customWidth="1"/>
    <col min="11" max="11" width="11.33203125" style="6" customWidth="1"/>
    <col min="12" max="12" width="11.6640625" style="27" customWidth="1"/>
    <col min="13" max="13" width="7.83203125" style="6" bestFit="1" customWidth="1"/>
    <col min="14" max="14" width="9.5" style="6" bestFit="1" customWidth="1"/>
    <col min="15" max="15" width="19.5" style="5" customWidth="1"/>
    <col min="16" max="16384" width="9.1640625" style="3"/>
  </cols>
  <sheetData>
    <row r="1" spans="1:15" s="2" customFormat="1" ht="29" customHeight="1">
      <c r="A1" s="42" t="s">
        <v>177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183</v>
      </c>
      <c r="L3" s="36"/>
      <c r="M3" s="36" t="s">
        <v>1</v>
      </c>
      <c r="N3" s="36" t="s">
        <v>3</v>
      </c>
      <c r="O3" s="38" t="s">
        <v>2</v>
      </c>
    </row>
    <row r="4" spans="1:15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5" t="s">
        <v>7</v>
      </c>
      <c r="M4" s="37"/>
      <c r="N4" s="37"/>
      <c r="O4" s="39"/>
    </row>
    <row r="5" spans="1:15" ht="16">
      <c r="A5" s="40" t="s">
        <v>10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5">
      <c r="A6" s="8" t="s">
        <v>38</v>
      </c>
      <c r="B6" s="7" t="s">
        <v>11</v>
      </c>
      <c r="C6" s="7" t="s">
        <v>12</v>
      </c>
      <c r="D6" s="7" t="s">
        <v>13</v>
      </c>
      <c r="E6" s="7" t="s">
        <v>189</v>
      </c>
      <c r="F6" s="7" t="s">
        <v>14</v>
      </c>
      <c r="G6" s="15" t="s">
        <v>15</v>
      </c>
      <c r="H6" s="15" t="s">
        <v>16</v>
      </c>
      <c r="I6" s="15" t="s">
        <v>17</v>
      </c>
      <c r="J6" s="8"/>
      <c r="K6" s="8" t="s">
        <v>18</v>
      </c>
      <c r="L6" s="26">
        <v>29</v>
      </c>
      <c r="M6" s="8" t="str">
        <f>"194,0"</f>
        <v>194,0</v>
      </c>
      <c r="N6" s="8" t="str">
        <f>"7190,8338"</f>
        <v>7190,8338</v>
      </c>
      <c r="O6" s="7"/>
    </row>
    <row r="7" spans="1:15">
      <c r="B7" s="5" t="s">
        <v>39</v>
      </c>
    </row>
    <row r="8" spans="1:15" ht="16">
      <c r="A8" s="32" t="s">
        <v>19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>
      <c r="A9" s="10" t="s">
        <v>38</v>
      </c>
      <c r="B9" s="9" t="s">
        <v>20</v>
      </c>
      <c r="C9" s="9" t="s">
        <v>21</v>
      </c>
      <c r="D9" s="9" t="s">
        <v>22</v>
      </c>
      <c r="E9" s="9" t="s">
        <v>189</v>
      </c>
      <c r="F9" s="9" t="s">
        <v>23</v>
      </c>
      <c r="G9" s="16" t="s">
        <v>24</v>
      </c>
      <c r="H9" s="17" t="s">
        <v>25</v>
      </c>
      <c r="I9" s="10"/>
      <c r="J9" s="10"/>
      <c r="K9" s="10" t="s">
        <v>26</v>
      </c>
      <c r="L9" s="29">
        <v>25</v>
      </c>
      <c r="M9" s="10" t="str">
        <f>"205,0"</f>
        <v>205,0</v>
      </c>
      <c r="N9" s="10" t="str">
        <f>"7452,5501"</f>
        <v>7452,5501</v>
      </c>
      <c r="O9" s="9" t="s">
        <v>184</v>
      </c>
    </row>
    <row r="10" spans="1:15">
      <c r="A10" s="12" t="s">
        <v>40</v>
      </c>
      <c r="B10" s="11" t="s">
        <v>27</v>
      </c>
      <c r="C10" s="11" t="s">
        <v>28</v>
      </c>
      <c r="D10" s="11" t="s">
        <v>29</v>
      </c>
      <c r="E10" s="11" t="s">
        <v>189</v>
      </c>
      <c r="F10" s="11" t="s">
        <v>14</v>
      </c>
      <c r="G10" s="18" t="s">
        <v>30</v>
      </c>
      <c r="H10" s="18" t="s">
        <v>31</v>
      </c>
      <c r="I10" s="18" t="s">
        <v>32</v>
      </c>
      <c r="J10" s="12"/>
      <c r="K10" s="12" t="s">
        <v>26</v>
      </c>
      <c r="L10" s="30">
        <v>16</v>
      </c>
      <c r="M10" s="12" t="str">
        <f>"161,0"</f>
        <v>161,0</v>
      </c>
      <c r="N10" s="12" t="str">
        <f>"5737,0951"</f>
        <v>5737,0951</v>
      </c>
      <c r="O10" s="11"/>
    </row>
    <row r="11" spans="1:15">
      <c r="A11" s="14" t="s">
        <v>41</v>
      </c>
      <c r="B11" s="13" t="s">
        <v>33</v>
      </c>
      <c r="C11" s="13" t="s">
        <v>34</v>
      </c>
      <c r="D11" s="13" t="s">
        <v>35</v>
      </c>
      <c r="E11" s="13" t="s">
        <v>189</v>
      </c>
      <c r="F11" s="13" t="s">
        <v>159</v>
      </c>
      <c r="G11" s="19" t="s">
        <v>36</v>
      </c>
      <c r="H11" s="20" t="s">
        <v>37</v>
      </c>
      <c r="I11" s="19" t="s">
        <v>37</v>
      </c>
      <c r="J11" s="14"/>
      <c r="K11" s="14" t="s">
        <v>26</v>
      </c>
      <c r="L11" s="31">
        <v>7</v>
      </c>
      <c r="M11" s="14" t="str">
        <f>"132,0"</f>
        <v>132,0</v>
      </c>
      <c r="N11" s="14" t="str">
        <f>"4311,6326"</f>
        <v>4311,6326</v>
      </c>
      <c r="O11" s="13"/>
    </row>
    <row r="12" spans="1:15">
      <c r="B12" s="5" t="s">
        <v>39</v>
      </c>
    </row>
    <row r="13" spans="1:15">
      <c r="B13" s="5" t="s">
        <v>39</v>
      </c>
      <c r="C13" s="6"/>
      <c r="D13" s="6"/>
      <c r="E13" s="6"/>
      <c r="F13" s="6"/>
      <c r="J13" s="5"/>
      <c r="K13" s="3"/>
      <c r="L13" s="28"/>
      <c r="M13" s="3"/>
      <c r="N13" s="3"/>
      <c r="O13" s="3"/>
    </row>
    <row r="14" spans="1:15">
      <c r="B14" s="5" t="s">
        <v>39</v>
      </c>
      <c r="C14" s="6"/>
      <c r="D14" s="6"/>
      <c r="E14" s="6"/>
      <c r="F14" s="6"/>
      <c r="J14" s="5"/>
      <c r="K14" s="3"/>
      <c r="L14" s="28"/>
      <c r="M14" s="3"/>
      <c r="N14" s="3"/>
      <c r="O14" s="3"/>
    </row>
    <row r="15" spans="1:15">
      <c r="B15" s="5" t="s">
        <v>39</v>
      </c>
      <c r="C15" s="6"/>
      <c r="D15" s="6"/>
      <c r="E15" s="6"/>
      <c r="F15" s="6"/>
      <c r="J15" s="5"/>
      <c r="K15" s="3"/>
      <c r="L15" s="28"/>
      <c r="M15" s="3"/>
      <c r="N15" s="3"/>
      <c r="O15" s="3"/>
    </row>
    <row r="16" spans="1:15">
      <c r="B16" s="5" t="s">
        <v>39</v>
      </c>
      <c r="C16" s="6"/>
      <c r="D16" s="6"/>
      <c r="E16" s="6"/>
      <c r="F16" s="6"/>
      <c r="J16" s="5"/>
      <c r="K16" s="3"/>
      <c r="L16" s="28"/>
      <c r="M16" s="3"/>
      <c r="N16" s="3"/>
      <c r="O16" s="3"/>
    </row>
    <row r="17" spans="2:15">
      <c r="B17" s="5" t="s">
        <v>39</v>
      </c>
      <c r="C17" s="6"/>
      <c r="D17" s="6"/>
      <c r="E17" s="6"/>
      <c r="F17" s="6"/>
      <c r="J17" s="5"/>
      <c r="K17" s="3"/>
      <c r="L17" s="28"/>
      <c r="M17" s="3"/>
      <c r="N17" s="3"/>
      <c r="O17" s="3"/>
    </row>
    <row r="18" spans="2:15">
      <c r="B18" s="5" t="s">
        <v>39</v>
      </c>
      <c r="C18" s="6"/>
      <c r="D18" s="6"/>
      <c r="E18" s="6"/>
      <c r="F18" s="6"/>
      <c r="J18" s="5"/>
      <c r="K18" s="3"/>
      <c r="L18" s="28"/>
      <c r="M18" s="3"/>
      <c r="N18" s="3"/>
      <c r="O18" s="3"/>
    </row>
    <row r="19" spans="2:15">
      <c r="B19" s="5" t="s">
        <v>39</v>
      </c>
      <c r="C19" s="6"/>
      <c r="D19" s="6"/>
      <c r="E19" s="6"/>
      <c r="F19" s="6"/>
      <c r="J19" s="5"/>
      <c r="K19" s="3"/>
      <c r="L19" s="28"/>
      <c r="M19" s="3"/>
      <c r="N19" s="3"/>
      <c r="O19" s="3"/>
    </row>
    <row r="20" spans="2:15">
      <c r="B20" s="5" t="s">
        <v>39</v>
      </c>
      <c r="C20" s="6"/>
      <c r="D20" s="6"/>
      <c r="E20" s="6"/>
      <c r="F20" s="6"/>
      <c r="J20" s="5"/>
      <c r="K20" s="3"/>
      <c r="L20" s="28"/>
      <c r="M20" s="3"/>
      <c r="N20" s="3"/>
      <c r="O20" s="3"/>
    </row>
    <row r="21" spans="2:15">
      <c r="B21" s="5" t="s">
        <v>39</v>
      </c>
      <c r="C21" s="6"/>
      <c r="D21" s="6"/>
      <c r="E21" s="6"/>
      <c r="F21" s="6"/>
      <c r="J21" s="5"/>
      <c r="K21" s="3"/>
      <c r="L21" s="28"/>
      <c r="M21" s="3"/>
      <c r="N21" s="3"/>
      <c r="O21" s="3"/>
    </row>
    <row r="22" spans="2:15">
      <c r="B22" s="5" t="s">
        <v>39</v>
      </c>
      <c r="C22" s="6"/>
      <c r="D22" s="6"/>
      <c r="E22" s="6"/>
      <c r="F22" s="6"/>
      <c r="J22" s="5"/>
      <c r="K22" s="3"/>
      <c r="L22" s="28"/>
      <c r="M22" s="3"/>
      <c r="N22" s="3"/>
      <c r="O22" s="3"/>
    </row>
    <row r="23" spans="2:15">
      <c r="B23" s="5" t="s">
        <v>39</v>
      </c>
      <c r="C23" s="6"/>
      <c r="D23" s="6"/>
      <c r="E23" s="6"/>
      <c r="F23" s="6"/>
      <c r="J23" s="5"/>
      <c r="K23" s="3"/>
      <c r="L23" s="28"/>
      <c r="M23" s="3"/>
      <c r="N23" s="3"/>
      <c r="O23" s="3"/>
    </row>
    <row r="24" spans="2:15">
      <c r="B24" s="5" t="s">
        <v>39</v>
      </c>
      <c r="C24" s="6"/>
      <c r="D24" s="6"/>
      <c r="E24" s="6"/>
      <c r="F24" s="6"/>
      <c r="J24" s="5"/>
      <c r="K24" s="3"/>
      <c r="L24" s="28"/>
      <c r="M24" s="3"/>
      <c r="N24" s="3"/>
      <c r="O24" s="3"/>
    </row>
    <row r="25" spans="2:15">
      <c r="B25" s="5" t="s">
        <v>39</v>
      </c>
      <c r="C25" s="6"/>
      <c r="D25" s="6"/>
      <c r="E25" s="6"/>
      <c r="F25" s="6"/>
      <c r="J25" s="5"/>
      <c r="K25" s="3"/>
      <c r="L25" s="28"/>
      <c r="M25" s="3"/>
      <c r="N25" s="3"/>
      <c r="O25" s="3"/>
    </row>
    <row r="26" spans="2:15">
      <c r="B26" s="5" t="s">
        <v>39</v>
      </c>
      <c r="C26" s="6"/>
      <c r="D26" s="6"/>
      <c r="E26" s="6"/>
      <c r="F26" s="6"/>
      <c r="J26" s="5"/>
      <c r="K26" s="3"/>
      <c r="L26" s="28"/>
      <c r="M26" s="3"/>
      <c r="N26" s="3"/>
      <c r="O26" s="3"/>
    </row>
    <row r="27" spans="2:15">
      <c r="B27" s="5" t="s">
        <v>39</v>
      </c>
      <c r="C27" s="6"/>
      <c r="D27" s="6"/>
      <c r="E27" s="6"/>
      <c r="F27" s="6"/>
      <c r="J27" s="5"/>
      <c r="K27" s="3"/>
      <c r="L27" s="28"/>
      <c r="M27" s="3"/>
      <c r="N27" s="3"/>
      <c r="O27" s="3"/>
    </row>
    <row r="28" spans="2:15">
      <c r="B28" s="5" t="s">
        <v>39</v>
      </c>
      <c r="C28" s="6"/>
      <c r="D28" s="6"/>
      <c r="E28" s="6"/>
      <c r="F28" s="6"/>
      <c r="J28" s="5"/>
      <c r="K28" s="3"/>
      <c r="L28" s="28"/>
      <c r="M28" s="3"/>
      <c r="N28" s="3"/>
      <c r="O28" s="3"/>
    </row>
    <row r="29" spans="2:15">
      <c r="C29" s="6"/>
      <c r="D29" s="6"/>
      <c r="E29" s="6"/>
      <c r="F29" s="6"/>
      <c r="J29" s="5"/>
      <c r="K29" s="3"/>
      <c r="L29" s="28"/>
      <c r="M29" s="3"/>
      <c r="N29" s="3"/>
      <c r="O29" s="3"/>
    </row>
    <row r="30" spans="2:15">
      <c r="C30" s="6"/>
      <c r="D30" s="6"/>
      <c r="E30" s="6"/>
      <c r="F30" s="6"/>
      <c r="J30" s="5"/>
      <c r="K30" s="3"/>
      <c r="L30" s="28"/>
      <c r="M30" s="3"/>
      <c r="N30" s="3"/>
      <c r="O30" s="3"/>
    </row>
  </sheetData>
  <mergeCells count="14">
    <mergeCell ref="N3:N4"/>
    <mergeCell ref="A1:O2"/>
    <mergeCell ref="G3:J3"/>
    <mergeCell ref="A3:A4"/>
    <mergeCell ref="C3:C4"/>
    <mergeCell ref="D3:D4"/>
    <mergeCell ref="O3:O4"/>
    <mergeCell ref="F3:F4"/>
    <mergeCell ref="K3:L3"/>
    <mergeCell ref="A5:L5"/>
    <mergeCell ref="A8:L8"/>
    <mergeCell ref="B3:B4"/>
    <mergeCell ref="E3:E4"/>
    <mergeCell ref="M3:M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DC35B-7E44-4EBB-86B8-0EF1FB667607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23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2" t="s">
        <v>176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53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54"/>
      <c r="L4" s="37"/>
      <c r="M4" s="39"/>
    </row>
    <row r="5" spans="1:13" ht="16">
      <c r="A5" s="40" t="s">
        <v>10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42</v>
      </c>
      <c r="C6" s="7" t="s">
        <v>43</v>
      </c>
      <c r="D6" s="7" t="s">
        <v>44</v>
      </c>
      <c r="E6" s="7" t="s">
        <v>192</v>
      </c>
      <c r="F6" s="7" t="s">
        <v>23</v>
      </c>
      <c r="G6" s="15" t="s">
        <v>45</v>
      </c>
      <c r="H6" s="21" t="s">
        <v>46</v>
      </c>
      <c r="I6" s="21" t="s">
        <v>46</v>
      </c>
      <c r="J6" s="8"/>
      <c r="K6" s="22" t="str">
        <f>"92,5"</f>
        <v>92,5</v>
      </c>
      <c r="L6" s="8" t="str">
        <f>"104,2151"</f>
        <v>104,2151</v>
      </c>
      <c r="M6" s="7"/>
    </row>
    <row r="7" spans="1:13">
      <c r="B7" s="5" t="s">
        <v>39</v>
      </c>
    </row>
    <row r="8" spans="1:13" ht="16">
      <c r="A8" s="32" t="s">
        <v>47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52</v>
      </c>
      <c r="B9" s="7" t="s">
        <v>48</v>
      </c>
      <c r="C9" s="7" t="s">
        <v>49</v>
      </c>
      <c r="D9" s="7" t="s">
        <v>50</v>
      </c>
      <c r="E9" s="7" t="s">
        <v>193</v>
      </c>
      <c r="F9" s="7" t="s">
        <v>14</v>
      </c>
      <c r="G9" s="21" t="s">
        <v>36</v>
      </c>
      <c r="H9" s="21" t="s">
        <v>36</v>
      </c>
      <c r="I9" s="8"/>
      <c r="J9" s="8"/>
      <c r="K9" s="22">
        <v>0</v>
      </c>
      <c r="L9" s="8" t="str">
        <f>"0,0000"</f>
        <v>0,0000</v>
      </c>
      <c r="M9" s="7" t="s">
        <v>164</v>
      </c>
    </row>
    <row r="10" spans="1:13">
      <c r="B10" s="5" t="s">
        <v>39</v>
      </c>
    </row>
    <row r="11" spans="1:13">
      <c r="B11" s="5" t="s">
        <v>39</v>
      </c>
      <c r="C11" s="6"/>
      <c r="D11" s="6"/>
      <c r="E11" s="6"/>
      <c r="F11" s="6"/>
      <c r="G11" s="5"/>
      <c r="H11" s="3"/>
      <c r="I11" s="3"/>
      <c r="J11" s="3"/>
      <c r="K11" s="24"/>
      <c r="L11" s="3"/>
      <c r="M11" s="3"/>
    </row>
    <row r="12" spans="1:13">
      <c r="B12" s="5" t="s">
        <v>39</v>
      </c>
      <c r="C12" s="6"/>
      <c r="D12" s="6"/>
      <c r="E12" s="6"/>
      <c r="F12" s="6"/>
      <c r="G12" s="5"/>
      <c r="H12" s="3"/>
      <c r="I12" s="3"/>
      <c r="J12" s="3"/>
      <c r="K12" s="24"/>
      <c r="L12" s="3"/>
      <c r="M12" s="3"/>
    </row>
    <row r="13" spans="1:13">
      <c r="B13" s="5" t="s">
        <v>39</v>
      </c>
      <c r="C13" s="6"/>
      <c r="D13" s="6"/>
      <c r="E13" s="6"/>
      <c r="F13" s="6"/>
      <c r="G13" s="5"/>
      <c r="H13" s="3"/>
      <c r="I13" s="3"/>
      <c r="J13" s="3"/>
      <c r="K13" s="24"/>
      <c r="L13" s="3"/>
      <c r="M13" s="3"/>
    </row>
    <row r="14" spans="1:13">
      <c r="B14" s="5" t="s">
        <v>39</v>
      </c>
      <c r="C14" s="6"/>
      <c r="D14" s="6"/>
      <c r="E14" s="6"/>
      <c r="F14" s="6"/>
      <c r="G14" s="5"/>
      <c r="H14" s="3"/>
      <c r="I14" s="3"/>
      <c r="J14" s="3"/>
      <c r="K14" s="24"/>
      <c r="L14" s="3"/>
      <c r="M14" s="3"/>
    </row>
    <row r="15" spans="1:13">
      <c r="B15" s="5" t="s">
        <v>39</v>
      </c>
      <c r="C15" s="6"/>
      <c r="D15" s="6"/>
      <c r="E15" s="6"/>
      <c r="F15" s="6"/>
      <c r="G15" s="5"/>
      <c r="H15" s="3"/>
      <c r="I15" s="3"/>
      <c r="J15" s="3"/>
      <c r="K15" s="24"/>
      <c r="L15" s="3"/>
      <c r="M15" s="3"/>
    </row>
    <row r="16" spans="1:13">
      <c r="B16" s="5" t="s">
        <v>39</v>
      </c>
      <c r="C16" s="6"/>
      <c r="D16" s="6"/>
      <c r="E16" s="6"/>
      <c r="F16" s="6"/>
      <c r="G16" s="5"/>
      <c r="H16" s="3"/>
      <c r="I16" s="3"/>
      <c r="J16" s="3"/>
      <c r="K16" s="24"/>
      <c r="L16" s="3"/>
      <c r="M16" s="3"/>
    </row>
    <row r="17" spans="2:13">
      <c r="B17" s="5" t="s">
        <v>39</v>
      </c>
      <c r="C17" s="6"/>
      <c r="D17" s="6"/>
      <c r="E17" s="6"/>
      <c r="F17" s="6"/>
      <c r="G17" s="5"/>
      <c r="H17" s="3"/>
      <c r="I17" s="3"/>
      <c r="J17" s="3"/>
      <c r="K17" s="24"/>
      <c r="L17" s="3"/>
      <c r="M17" s="3"/>
    </row>
    <row r="18" spans="2:13">
      <c r="B18" s="5" t="s">
        <v>39</v>
      </c>
      <c r="C18" s="6"/>
      <c r="D18" s="6"/>
      <c r="E18" s="6"/>
      <c r="F18" s="6"/>
      <c r="G18" s="5"/>
      <c r="H18" s="3"/>
      <c r="I18" s="3"/>
      <c r="J18" s="3"/>
      <c r="K18" s="24"/>
      <c r="L18" s="3"/>
      <c r="M18" s="3"/>
    </row>
    <row r="19" spans="2:13">
      <c r="B19" s="5" t="s">
        <v>39</v>
      </c>
      <c r="C19" s="6"/>
      <c r="D19" s="6"/>
      <c r="E19" s="6"/>
      <c r="F19" s="6"/>
      <c r="G19" s="5"/>
      <c r="H19" s="3"/>
      <c r="I19" s="3"/>
      <c r="J19" s="3"/>
      <c r="K19" s="24"/>
      <c r="L19" s="3"/>
      <c r="M19" s="3"/>
    </row>
    <row r="20" spans="2:13">
      <c r="B20" s="5" t="s">
        <v>39</v>
      </c>
      <c r="C20" s="6"/>
      <c r="D20" s="6"/>
      <c r="E20" s="6"/>
      <c r="F20" s="6"/>
      <c r="G20" s="5"/>
      <c r="H20" s="3"/>
      <c r="I20" s="3"/>
      <c r="J20" s="3"/>
      <c r="K20" s="24"/>
      <c r="L20" s="3"/>
      <c r="M20" s="3"/>
    </row>
    <row r="21" spans="2:13">
      <c r="B21" s="5" t="s">
        <v>39</v>
      </c>
      <c r="C21" s="6"/>
      <c r="D21" s="6"/>
      <c r="E21" s="6"/>
      <c r="F21" s="6"/>
      <c r="G21" s="5"/>
      <c r="H21" s="3"/>
      <c r="I21" s="3"/>
      <c r="J21" s="3"/>
      <c r="K21" s="24"/>
      <c r="L21" s="3"/>
      <c r="M21" s="3"/>
    </row>
    <row r="22" spans="2:13">
      <c r="B22" s="5" t="s">
        <v>39</v>
      </c>
      <c r="C22" s="6"/>
      <c r="D22" s="6"/>
      <c r="E22" s="6"/>
      <c r="F22" s="6"/>
      <c r="G22" s="5"/>
      <c r="H22" s="3"/>
      <c r="I22" s="3"/>
      <c r="J22" s="3"/>
      <c r="K22" s="24"/>
      <c r="L22" s="3"/>
      <c r="M22" s="3"/>
    </row>
    <row r="23" spans="2:13">
      <c r="B23" s="5" t="s">
        <v>39</v>
      </c>
      <c r="C23" s="6"/>
      <c r="D23" s="6"/>
      <c r="E23" s="6"/>
      <c r="F23" s="6"/>
      <c r="G23" s="5"/>
      <c r="H23" s="3"/>
      <c r="I23" s="3"/>
      <c r="J23" s="3"/>
      <c r="K23" s="24"/>
      <c r="L23" s="3"/>
      <c r="M23" s="3"/>
    </row>
    <row r="24" spans="2:13">
      <c r="B24" s="5" t="s">
        <v>39</v>
      </c>
      <c r="C24" s="6"/>
      <c r="D24" s="6"/>
      <c r="E24" s="6"/>
      <c r="F24" s="6"/>
      <c r="G24" s="5"/>
      <c r="H24" s="3"/>
      <c r="I24" s="3"/>
      <c r="J24" s="3"/>
      <c r="K24" s="24"/>
      <c r="L24" s="3"/>
      <c r="M24" s="3"/>
    </row>
    <row r="25" spans="2:13">
      <c r="C25" s="6"/>
      <c r="D25" s="6"/>
      <c r="E25" s="6"/>
      <c r="F25" s="6"/>
      <c r="G25" s="5"/>
      <c r="H25" s="3"/>
      <c r="I25" s="3"/>
      <c r="J25" s="3"/>
      <c r="K25" s="24"/>
      <c r="L25" s="3"/>
      <c r="M25" s="3"/>
    </row>
    <row r="26" spans="2:13">
      <c r="C26" s="6"/>
      <c r="D26" s="6"/>
      <c r="E26" s="6"/>
      <c r="F26" s="6"/>
      <c r="G26" s="5"/>
      <c r="H26" s="3"/>
      <c r="I26" s="3"/>
      <c r="J26" s="3"/>
      <c r="K26" s="24"/>
      <c r="L26" s="3"/>
      <c r="M26" s="3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EF07-200F-4DCD-9D0A-DD5C81A04272}">
  <dimension ref="A1:O24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1" width="12.33203125" style="6" customWidth="1"/>
    <col min="12" max="12" width="12.6640625" style="27" customWidth="1"/>
    <col min="13" max="13" width="7.83203125" style="6" bestFit="1" customWidth="1"/>
    <col min="14" max="14" width="9.5" style="6" bestFit="1" customWidth="1"/>
    <col min="15" max="15" width="21" style="5" customWidth="1"/>
    <col min="16" max="16384" width="9.1640625" style="3"/>
  </cols>
  <sheetData>
    <row r="1" spans="1:15" s="2" customFormat="1" ht="29" customHeight="1">
      <c r="A1" s="42" t="s">
        <v>174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183</v>
      </c>
      <c r="L3" s="36"/>
      <c r="M3" s="36" t="s">
        <v>1</v>
      </c>
      <c r="N3" s="36" t="s">
        <v>3</v>
      </c>
      <c r="O3" s="38" t="s">
        <v>2</v>
      </c>
    </row>
    <row r="4" spans="1:15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5" t="s">
        <v>7</v>
      </c>
      <c r="M4" s="37"/>
      <c r="N4" s="37"/>
      <c r="O4" s="39"/>
    </row>
    <row r="5" spans="1:15" ht="16">
      <c r="A5" s="40" t="s">
        <v>58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5">
      <c r="A6" s="8" t="s">
        <v>38</v>
      </c>
      <c r="B6" s="7" t="s">
        <v>59</v>
      </c>
      <c r="C6" s="7" t="s">
        <v>60</v>
      </c>
      <c r="D6" s="7" t="s">
        <v>61</v>
      </c>
      <c r="E6" s="7" t="s">
        <v>189</v>
      </c>
      <c r="F6" s="7" t="s">
        <v>62</v>
      </c>
      <c r="G6" s="15" t="s">
        <v>36</v>
      </c>
      <c r="H6" s="15" t="s">
        <v>37</v>
      </c>
      <c r="I6" s="21" t="s">
        <v>63</v>
      </c>
      <c r="J6" s="8"/>
      <c r="K6" s="8" t="s">
        <v>64</v>
      </c>
      <c r="L6" s="26">
        <v>127</v>
      </c>
      <c r="M6" s="8" t="str">
        <f>"252,0"</f>
        <v>252,0</v>
      </c>
      <c r="N6" s="8" t="str">
        <f>"8228,5939"</f>
        <v>8228,5939</v>
      </c>
      <c r="O6" s="7" t="s">
        <v>163</v>
      </c>
    </row>
    <row r="7" spans="1:15">
      <c r="B7" s="5" t="s">
        <v>39</v>
      </c>
    </row>
    <row r="8" spans="1:15">
      <c r="B8" s="5" t="s">
        <v>39</v>
      </c>
      <c r="C8" s="6"/>
      <c r="D8" s="6"/>
      <c r="E8" s="6"/>
      <c r="F8" s="6"/>
      <c r="H8" s="5"/>
      <c r="I8" s="3"/>
      <c r="J8" s="3"/>
      <c r="K8" s="3"/>
      <c r="L8" s="28"/>
      <c r="M8" s="3"/>
      <c r="N8" s="3"/>
      <c r="O8" s="3"/>
    </row>
    <row r="9" spans="1:15">
      <c r="B9" s="5" t="s">
        <v>39</v>
      </c>
      <c r="C9" s="6"/>
      <c r="D9" s="6"/>
      <c r="E9" s="6"/>
      <c r="F9" s="6"/>
      <c r="H9" s="5"/>
      <c r="I9" s="3"/>
      <c r="J9" s="3"/>
      <c r="K9" s="3"/>
      <c r="L9" s="28"/>
      <c r="M9" s="3"/>
      <c r="N9" s="3"/>
      <c r="O9" s="3"/>
    </row>
    <row r="10" spans="1:15">
      <c r="B10" s="5" t="s">
        <v>39</v>
      </c>
      <c r="C10" s="6"/>
      <c r="D10" s="6"/>
      <c r="E10" s="6"/>
      <c r="F10" s="6"/>
      <c r="H10" s="5"/>
      <c r="I10" s="3"/>
      <c r="J10" s="3"/>
      <c r="K10" s="3"/>
      <c r="L10" s="28"/>
      <c r="M10" s="3"/>
      <c r="N10" s="3"/>
      <c r="O10" s="3"/>
    </row>
    <row r="11" spans="1:15">
      <c r="B11" s="5" t="s">
        <v>39</v>
      </c>
      <c r="C11" s="6"/>
      <c r="D11" s="6"/>
      <c r="E11" s="6"/>
      <c r="F11" s="6"/>
      <c r="H11" s="5"/>
      <c r="I11" s="3"/>
      <c r="J11" s="3"/>
      <c r="K11" s="3"/>
      <c r="L11" s="28"/>
      <c r="M11" s="3"/>
      <c r="N11" s="3"/>
      <c r="O11" s="3"/>
    </row>
    <row r="12" spans="1:15">
      <c r="B12" s="5" t="s">
        <v>39</v>
      </c>
      <c r="C12" s="6"/>
      <c r="D12" s="6"/>
      <c r="E12" s="6"/>
      <c r="F12" s="6"/>
      <c r="H12" s="5"/>
      <c r="I12" s="3"/>
      <c r="J12" s="3"/>
      <c r="K12" s="3"/>
      <c r="L12" s="28"/>
      <c r="M12" s="3"/>
      <c r="N12" s="3"/>
      <c r="O12" s="3"/>
    </row>
    <row r="13" spans="1:15">
      <c r="B13" s="5" t="s">
        <v>39</v>
      </c>
      <c r="C13" s="6"/>
      <c r="D13" s="6"/>
      <c r="E13" s="6"/>
      <c r="F13" s="6"/>
      <c r="H13" s="5"/>
      <c r="I13" s="3"/>
      <c r="J13" s="3"/>
      <c r="K13" s="3"/>
      <c r="L13" s="28"/>
      <c r="M13" s="3"/>
      <c r="N13" s="3"/>
      <c r="O13" s="3"/>
    </row>
    <row r="14" spans="1:15">
      <c r="B14" s="5" t="s">
        <v>39</v>
      </c>
      <c r="C14" s="6"/>
      <c r="D14" s="6"/>
      <c r="E14" s="6"/>
      <c r="F14" s="6"/>
      <c r="H14" s="5"/>
      <c r="I14" s="3"/>
      <c r="J14" s="3"/>
      <c r="K14" s="3"/>
      <c r="L14" s="28"/>
      <c r="M14" s="3"/>
      <c r="N14" s="3"/>
      <c r="O14" s="3"/>
    </row>
    <row r="15" spans="1:15">
      <c r="B15" s="5" t="s">
        <v>39</v>
      </c>
      <c r="C15" s="6"/>
      <c r="D15" s="6"/>
      <c r="E15" s="6"/>
      <c r="F15" s="6"/>
      <c r="H15" s="5"/>
      <c r="I15" s="3"/>
      <c r="J15" s="3"/>
      <c r="K15" s="3"/>
      <c r="L15" s="28"/>
      <c r="M15" s="3"/>
      <c r="N15" s="3"/>
      <c r="O15" s="3"/>
    </row>
    <row r="16" spans="1:15">
      <c r="B16" s="5" t="s">
        <v>39</v>
      </c>
      <c r="C16" s="6"/>
      <c r="D16" s="6"/>
      <c r="E16" s="6"/>
      <c r="F16" s="6"/>
      <c r="H16" s="5"/>
      <c r="I16" s="3"/>
      <c r="J16" s="3"/>
      <c r="K16" s="3"/>
      <c r="L16" s="28"/>
      <c r="M16" s="3"/>
      <c r="N16" s="3"/>
      <c r="O16" s="3"/>
    </row>
    <row r="17" spans="2:15">
      <c r="B17" s="5" t="s">
        <v>39</v>
      </c>
      <c r="C17" s="6"/>
      <c r="D17" s="6"/>
      <c r="E17" s="6"/>
      <c r="F17" s="6"/>
      <c r="H17" s="5"/>
      <c r="I17" s="3"/>
      <c r="J17" s="3"/>
      <c r="K17" s="3"/>
      <c r="L17" s="28"/>
      <c r="M17" s="3"/>
      <c r="N17" s="3"/>
      <c r="O17" s="3"/>
    </row>
    <row r="18" spans="2:15">
      <c r="B18" s="5" t="s">
        <v>39</v>
      </c>
      <c r="C18" s="6"/>
      <c r="D18" s="6"/>
      <c r="E18" s="6"/>
      <c r="F18" s="6"/>
      <c r="H18" s="5"/>
      <c r="I18" s="3"/>
      <c r="J18" s="3"/>
      <c r="K18" s="3"/>
      <c r="L18" s="28"/>
      <c r="M18" s="3"/>
      <c r="N18" s="3"/>
      <c r="O18" s="3"/>
    </row>
    <row r="19" spans="2:15">
      <c r="B19" s="5" t="s">
        <v>39</v>
      </c>
      <c r="C19" s="6"/>
      <c r="D19" s="6"/>
      <c r="E19" s="6"/>
      <c r="F19" s="6"/>
      <c r="H19" s="5"/>
      <c r="I19" s="3"/>
      <c r="J19" s="3"/>
      <c r="K19" s="3"/>
      <c r="L19" s="28"/>
      <c r="M19" s="3"/>
      <c r="N19" s="3"/>
      <c r="O19" s="3"/>
    </row>
    <row r="20" spans="2:15">
      <c r="B20" s="5" t="s">
        <v>39</v>
      </c>
      <c r="C20" s="6"/>
      <c r="D20" s="6"/>
      <c r="E20" s="6"/>
      <c r="F20" s="6"/>
      <c r="H20" s="5"/>
      <c r="I20" s="3"/>
      <c r="J20" s="3"/>
      <c r="K20" s="3"/>
      <c r="L20" s="28"/>
      <c r="M20" s="3"/>
      <c r="N20" s="3"/>
      <c r="O20" s="3"/>
    </row>
    <row r="21" spans="2:15">
      <c r="B21" s="5" t="s">
        <v>39</v>
      </c>
      <c r="C21" s="6"/>
      <c r="D21" s="6"/>
      <c r="E21" s="6"/>
      <c r="F21" s="6"/>
      <c r="H21" s="5"/>
      <c r="I21" s="3"/>
      <c r="J21" s="3"/>
      <c r="K21" s="3"/>
      <c r="L21" s="28"/>
      <c r="M21" s="3"/>
      <c r="N21" s="3"/>
      <c r="O21" s="3"/>
    </row>
    <row r="22" spans="2:15">
      <c r="C22" s="6"/>
      <c r="D22" s="6"/>
      <c r="E22" s="6"/>
      <c r="F22" s="6"/>
      <c r="H22" s="5"/>
      <c r="I22" s="3"/>
      <c r="J22" s="3"/>
      <c r="K22" s="3"/>
      <c r="L22" s="28"/>
      <c r="M22" s="3"/>
      <c r="N22" s="3"/>
      <c r="O22" s="3"/>
    </row>
    <row r="23" spans="2:15">
      <c r="C23" s="6"/>
      <c r="D23" s="6"/>
      <c r="E23" s="6"/>
      <c r="F23" s="6"/>
      <c r="H23" s="5"/>
      <c r="I23" s="3"/>
      <c r="J23" s="3"/>
      <c r="K23" s="3"/>
      <c r="L23" s="28"/>
      <c r="M23" s="3"/>
      <c r="N23" s="3"/>
      <c r="O23" s="3"/>
    </row>
    <row r="24" spans="2:15">
      <c r="C24" s="6"/>
      <c r="D24" s="6"/>
      <c r="E24" s="6"/>
      <c r="F24" s="6"/>
      <c r="H24" s="5"/>
      <c r="I24" s="3"/>
      <c r="J24" s="3"/>
      <c r="K24" s="3"/>
      <c r="L24" s="28"/>
      <c r="M24" s="3"/>
      <c r="N24" s="3"/>
      <c r="O24" s="3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529E-5D65-498E-849D-E6B72E5F996A}">
  <dimension ref="A1:M21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2" t="s">
        <v>173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65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66</v>
      </c>
      <c r="C6" s="7" t="s">
        <v>67</v>
      </c>
      <c r="D6" s="7" t="s">
        <v>68</v>
      </c>
      <c r="E6" s="7" t="s">
        <v>189</v>
      </c>
      <c r="F6" s="7" t="s">
        <v>14</v>
      </c>
      <c r="G6" s="15" t="s">
        <v>69</v>
      </c>
      <c r="H6" s="15" t="s">
        <v>70</v>
      </c>
      <c r="I6" s="21" t="s">
        <v>71</v>
      </c>
      <c r="J6" s="8"/>
      <c r="K6" s="8" t="str">
        <f>"230,0"</f>
        <v>230,0</v>
      </c>
      <c r="L6" s="8" t="str">
        <f>"133,6990"</f>
        <v>133,6990</v>
      </c>
      <c r="M6" s="7"/>
    </row>
    <row r="7" spans="1:13">
      <c r="B7" s="5" t="s">
        <v>39</v>
      </c>
    </row>
    <row r="8" spans="1:13">
      <c r="B8" s="5" t="s">
        <v>39</v>
      </c>
      <c r="C8" s="6"/>
      <c r="D8" s="6"/>
      <c r="E8" s="6"/>
      <c r="F8" s="6"/>
      <c r="H8" s="5"/>
      <c r="I8" s="3"/>
      <c r="J8" s="3"/>
      <c r="K8" s="3"/>
      <c r="L8" s="3"/>
      <c r="M8" s="3"/>
    </row>
    <row r="9" spans="1:13">
      <c r="B9" s="5" t="s">
        <v>39</v>
      </c>
      <c r="C9" s="6"/>
      <c r="D9" s="6"/>
      <c r="E9" s="6"/>
      <c r="F9" s="6"/>
      <c r="H9" s="5"/>
      <c r="I9" s="3"/>
      <c r="J9" s="3"/>
      <c r="K9" s="3"/>
      <c r="L9" s="3"/>
      <c r="M9" s="3"/>
    </row>
    <row r="10" spans="1:13">
      <c r="B10" s="5" t="s">
        <v>39</v>
      </c>
      <c r="C10" s="6"/>
      <c r="D10" s="6"/>
      <c r="E10" s="6"/>
      <c r="F10" s="6"/>
      <c r="H10" s="5"/>
      <c r="I10" s="3"/>
      <c r="J10" s="3"/>
      <c r="K10" s="3"/>
      <c r="L10" s="3"/>
      <c r="M10" s="3"/>
    </row>
    <row r="11" spans="1:13">
      <c r="B11" s="5" t="s">
        <v>39</v>
      </c>
      <c r="C11" s="6"/>
      <c r="D11" s="6"/>
      <c r="E11" s="6"/>
      <c r="F11" s="6"/>
      <c r="H11" s="5"/>
      <c r="I11" s="3"/>
      <c r="J11" s="3"/>
      <c r="K11" s="3"/>
      <c r="L11" s="3"/>
      <c r="M11" s="3"/>
    </row>
    <row r="12" spans="1:13">
      <c r="B12" s="5" t="s">
        <v>39</v>
      </c>
      <c r="C12" s="6"/>
      <c r="D12" s="6"/>
      <c r="E12" s="6"/>
      <c r="F12" s="6"/>
      <c r="H12" s="5"/>
      <c r="I12" s="3"/>
      <c r="J12" s="3"/>
      <c r="K12" s="3"/>
      <c r="L12" s="3"/>
      <c r="M12" s="3"/>
    </row>
    <row r="13" spans="1:13">
      <c r="B13" s="5" t="s">
        <v>39</v>
      </c>
      <c r="C13" s="6"/>
      <c r="D13" s="6"/>
      <c r="E13" s="6"/>
      <c r="F13" s="6"/>
      <c r="H13" s="5"/>
      <c r="I13" s="3"/>
      <c r="J13" s="3"/>
      <c r="K13" s="3"/>
      <c r="L13" s="3"/>
      <c r="M13" s="3"/>
    </row>
    <row r="14" spans="1:13">
      <c r="B14" s="5" t="s">
        <v>39</v>
      </c>
      <c r="C14" s="6"/>
      <c r="D14" s="6"/>
      <c r="E14" s="6"/>
      <c r="F14" s="6"/>
      <c r="H14" s="5"/>
      <c r="I14" s="3"/>
      <c r="J14" s="3"/>
      <c r="K14" s="3"/>
      <c r="L14" s="3"/>
      <c r="M14" s="3"/>
    </row>
    <row r="15" spans="1:13">
      <c r="B15" s="5" t="s">
        <v>39</v>
      </c>
      <c r="C15" s="6"/>
      <c r="D15" s="6"/>
      <c r="E15" s="6"/>
      <c r="F15" s="6"/>
      <c r="H15" s="5"/>
      <c r="I15" s="3"/>
      <c r="J15" s="3"/>
      <c r="K15" s="3"/>
      <c r="L15" s="3"/>
      <c r="M15" s="3"/>
    </row>
    <row r="16" spans="1:13">
      <c r="B16" s="5" t="s">
        <v>39</v>
      </c>
      <c r="C16" s="6"/>
      <c r="D16" s="6"/>
      <c r="E16" s="6"/>
      <c r="F16" s="6"/>
      <c r="H16" s="5"/>
      <c r="I16" s="3"/>
      <c r="J16" s="3"/>
      <c r="K16" s="3"/>
      <c r="L16" s="3"/>
      <c r="M16" s="3"/>
    </row>
    <row r="17" spans="2:13">
      <c r="B17" s="5" t="s">
        <v>39</v>
      </c>
      <c r="C17" s="6"/>
      <c r="D17" s="6"/>
      <c r="E17" s="6"/>
      <c r="F17" s="6"/>
      <c r="H17" s="5"/>
      <c r="I17" s="3"/>
      <c r="J17" s="3"/>
      <c r="K17" s="3"/>
      <c r="L17" s="3"/>
      <c r="M17" s="3"/>
    </row>
    <row r="18" spans="2:13">
      <c r="B18" s="5" t="s">
        <v>39</v>
      </c>
      <c r="C18" s="6"/>
      <c r="D18" s="6"/>
      <c r="E18" s="6"/>
      <c r="F18" s="6"/>
      <c r="H18" s="5"/>
      <c r="I18" s="3"/>
      <c r="J18" s="3"/>
      <c r="K18" s="3"/>
      <c r="L18" s="3"/>
      <c r="M18" s="3"/>
    </row>
    <row r="19" spans="2:13">
      <c r="B19" s="5" t="s">
        <v>39</v>
      </c>
      <c r="C19" s="6"/>
      <c r="D19" s="6"/>
      <c r="E19" s="6"/>
      <c r="F19" s="6"/>
      <c r="H19" s="5"/>
      <c r="I19" s="3"/>
      <c r="J19" s="3"/>
      <c r="K19" s="3"/>
      <c r="L19" s="3"/>
      <c r="M19" s="3"/>
    </row>
    <row r="20" spans="2:13">
      <c r="B20" s="5" t="s">
        <v>39</v>
      </c>
      <c r="C20" s="6"/>
      <c r="D20" s="6"/>
      <c r="E20" s="6"/>
      <c r="F20" s="6"/>
      <c r="H20" s="5"/>
      <c r="I20" s="3"/>
      <c r="J20" s="3"/>
      <c r="K20" s="3"/>
      <c r="L20" s="3"/>
      <c r="M20" s="3"/>
    </row>
    <row r="21" spans="2:13">
      <c r="B21" s="5" t="s">
        <v>39</v>
      </c>
      <c r="C21" s="6"/>
      <c r="D21" s="6"/>
      <c r="E21" s="6"/>
      <c r="F21" s="6"/>
      <c r="H21" s="5"/>
      <c r="I21" s="3"/>
      <c r="J21" s="3"/>
      <c r="K21" s="3"/>
      <c r="L21" s="3"/>
      <c r="M21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4B83-18F6-4A8D-9447-D3553E148D87}">
  <dimension ref="A1:M3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33203125" style="5" bestFit="1" customWidth="1"/>
    <col min="14" max="16384" width="9.1640625" style="3"/>
  </cols>
  <sheetData>
    <row r="1" spans="1:13" s="2" customFormat="1" ht="29" customHeight="1">
      <c r="A1" s="42" t="s">
        <v>171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72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108</v>
      </c>
      <c r="C6" s="7" t="s">
        <v>109</v>
      </c>
      <c r="D6" s="7" t="s">
        <v>110</v>
      </c>
      <c r="E6" s="7" t="s">
        <v>189</v>
      </c>
      <c r="F6" s="7" t="s">
        <v>14</v>
      </c>
      <c r="G6" s="15" t="s">
        <v>111</v>
      </c>
      <c r="H6" s="21" t="s">
        <v>37</v>
      </c>
      <c r="I6" s="21" t="s">
        <v>37</v>
      </c>
      <c r="J6" s="8"/>
      <c r="K6" s="8" t="str">
        <f>"117,5"</f>
        <v>117,5</v>
      </c>
      <c r="L6" s="8" t="str">
        <f>"84,6823"</f>
        <v>84,6823</v>
      </c>
      <c r="M6" s="7" t="s">
        <v>162</v>
      </c>
    </row>
    <row r="7" spans="1:13">
      <c r="B7" s="5" t="s">
        <v>39</v>
      </c>
    </row>
    <row r="8" spans="1:13" ht="16">
      <c r="A8" s="32" t="s">
        <v>87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10" t="s">
        <v>38</v>
      </c>
      <c r="B9" s="9" t="s">
        <v>112</v>
      </c>
      <c r="C9" s="9" t="s">
        <v>113</v>
      </c>
      <c r="D9" s="9" t="s">
        <v>114</v>
      </c>
      <c r="E9" s="9" t="s">
        <v>189</v>
      </c>
      <c r="F9" s="9" t="s">
        <v>115</v>
      </c>
      <c r="G9" s="16" t="s">
        <v>37</v>
      </c>
      <c r="H9" s="16" t="s">
        <v>116</v>
      </c>
      <c r="I9" s="16" t="s">
        <v>31</v>
      </c>
      <c r="J9" s="10"/>
      <c r="K9" s="10" t="str">
        <f>"140,0"</f>
        <v>140,0</v>
      </c>
      <c r="L9" s="10" t="str">
        <f>"94,5560"</f>
        <v>94,5560</v>
      </c>
      <c r="M9" s="9"/>
    </row>
    <row r="10" spans="1:13">
      <c r="A10" s="14" t="s">
        <v>40</v>
      </c>
      <c r="B10" s="13" t="s">
        <v>117</v>
      </c>
      <c r="C10" s="13" t="s">
        <v>118</v>
      </c>
      <c r="D10" s="13" t="s">
        <v>119</v>
      </c>
      <c r="E10" s="13" t="s">
        <v>189</v>
      </c>
      <c r="F10" s="13" t="s">
        <v>120</v>
      </c>
      <c r="G10" s="19" t="s">
        <v>121</v>
      </c>
      <c r="H10" s="20" t="s">
        <v>26</v>
      </c>
      <c r="I10" s="20" t="s">
        <v>26</v>
      </c>
      <c r="J10" s="14"/>
      <c r="K10" s="14" t="str">
        <f>"105,0"</f>
        <v>105,0</v>
      </c>
      <c r="L10" s="14" t="str">
        <f>"72,6810"</f>
        <v>72,6810</v>
      </c>
      <c r="M10" s="13"/>
    </row>
    <row r="11" spans="1:13">
      <c r="B11" s="5" t="s">
        <v>39</v>
      </c>
    </row>
    <row r="12" spans="1:13" ht="16">
      <c r="A12" s="32" t="s">
        <v>10</v>
      </c>
      <c r="B12" s="32"/>
      <c r="C12" s="33"/>
      <c r="D12" s="33"/>
      <c r="E12" s="33"/>
      <c r="F12" s="33"/>
      <c r="G12" s="33"/>
      <c r="H12" s="33"/>
      <c r="I12" s="33"/>
      <c r="J12" s="33"/>
    </row>
    <row r="13" spans="1:13">
      <c r="A13" s="10" t="s">
        <v>38</v>
      </c>
      <c r="B13" s="9" t="s">
        <v>122</v>
      </c>
      <c r="C13" s="9" t="s">
        <v>123</v>
      </c>
      <c r="D13" s="9" t="s">
        <v>124</v>
      </c>
      <c r="E13" s="9" t="s">
        <v>189</v>
      </c>
      <c r="F13" s="9" t="s">
        <v>14</v>
      </c>
      <c r="G13" s="16" t="s">
        <v>125</v>
      </c>
      <c r="H13" s="16" t="s">
        <v>17</v>
      </c>
      <c r="I13" s="17" t="s">
        <v>126</v>
      </c>
      <c r="J13" s="10"/>
      <c r="K13" s="10" t="str">
        <f>"165,0"</f>
        <v>165,0</v>
      </c>
      <c r="L13" s="10" t="str">
        <f>"107,5635"</f>
        <v>107,5635</v>
      </c>
      <c r="M13" s="9"/>
    </row>
    <row r="14" spans="1:13">
      <c r="A14" s="14" t="s">
        <v>40</v>
      </c>
      <c r="B14" s="13" t="s">
        <v>127</v>
      </c>
      <c r="C14" s="13" t="s">
        <v>128</v>
      </c>
      <c r="D14" s="13" t="s">
        <v>129</v>
      </c>
      <c r="E14" s="13" t="s">
        <v>189</v>
      </c>
      <c r="F14" s="13" t="s">
        <v>130</v>
      </c>
      <c r="G14" s="19" t="s">
        <v>131</v>
      </c>
      <c r="H14" s="19" t="s">
        <v>132</v>
      </c>
      <c r="I14" s="20" t="s">
        <v>133</v>
      </c>
      <c r="J14" s="14"/>
      <c r="K14" s="14" t="str">
        <f>"162,5"</f>
        <v>162,5</v>
      </c>
      <c r="L14" s="14" t="str">
        <f>"106,2750"</f>
        <v>106,2750</v>
      </c>
      <c r="M14" s="13"/>
    </row>
    <row r="15" spans="1:13">
      <c r="B15" s="5" t="s">
        <v>39</v>
      </c>
    </row>
    <row r="16" spans="1:13">
      <c r="B16" s="5" t="s">
        <v>39</v>
      </c>
      <c r="C16" s="6"/>
      <c r="D16" s="6"/>
      <c r="E16" s="6"/>
      <c r="F16" s="6"/>
      <c r="H16" s="5"/>
      <c r="I16" s="3"/>
      <c r="J16" s="3"/>
      <c r="K16" s="3"/>
      <c r="L16" s="3"/>
      <c r="M16" s="3"/>
    </row>
    <row r="17" spans="2:13">
      <c r="B17" s="5" t="s">
        <v>39</v>
      </c>
      <c r="C17" s="6"/>
      <c r="D17" s="6"/>
      <c r="E17" s="6"/>
      <c r="F17" s="6"/>
      <c r="H17" s="5"/>
      <c r="I17" s="3"/>
      <c r="J17" s="3"/>
      <c r="K17" s="3"/>
      <c r="L17" s="3"/>
      <c r="M17" s="3"/>
    </row>
    <row r="18" spans="2:13">
      <c r="B18" s="5" t="s">
        <v>39</v>
      </c>
      <c r="C18" s="6"/>
      <c r="D18" s="6"/>
      <c r="E18" s="6"/>
      <c r="F18" s="6"/>
      <c r="H18" s="5"/>
      <c r="I18" s="3"/>
      <c r="J18" s="3"/>
      <c r="K18" s="3"/>
      <c r="L18" s="3"/>
      <c r="M18" s="3"/>
    </row>
    <row r="19" spans="2:13">
      <c r="B19" s="5" t="s">
        <v>39</v>
      </c>
      <c r="C19" s="6"/>
      <c r="D19" s="6"/>
      <c r="E19" s="6"/>
      <c r="F19" s="6"/>
      <c r="H19" s="5"/>
      <c r="I19" s="3"/>
      <c r="J19" s="3"/>
      <c r="K19" s="3"/>
      <c r="L19" s="3"/>
      <c r="M19" s="3"/>
    </row>
    <row r="20" spans="2:13">
      <c r="B20" s="5" t="s">
        <v>39</v>
      </c>
      <c r="C20" s="6"/>
      <c r="D20" s="6"/>
      <c r="E20" s="6"/>
      <c r="F20" s="6"/>
      <c r="H20" s="5"/>
      <c r="I20" s="3"/>
      <c r="J20" s="3"/>
      <c r="K20" s="3"/>
      <c r="L20" s="3"/>
      <c r="M20" s="3"/>
    </row>
    <row r="21" spans="2:13">
      <c r="B21" s="5" t="s">
        <v>39</v>
      </c>
      <c r="C21" s="6"/>
      <c r="D21" s="6"/>
      <c r="E21" s="6"/>
      <c r="F21" s="6"/>
      <c r="H21" s="5"/>
      <c r="I21" s="3"/>
      <c r="J21" s="3"/>
      <c r="K21" s="3"/>
      <c r="L21" s="3"/>
      <c r="M21" s="3"/>
    </row>
    <row r="22" spans="2:13">
      <c r="B22" s="5" t="s">
        <v>39</v>
      </c>
      <c r="C22" s="6"/>
      <c r="D22" s="6"/>
      <c r="E22" s="6"/>
      <c r="F22" s="6"/>
      <c r="H22" s="5"/>
      <c r="I22" s="3"/>
      <c r="J22" s="3"/>
      <c r="K22" s="3"/>
      <c r="L22" s="3"/>
      <c r="M22" s="3"/>
    </row>
    <row r="23" spans="2:13">
      <c r="B23" s="5" t="s">
        <v>39</v>
      </c>
      <c r="C23" s="6"/>
      <c r="D23" s="6"/>
      <c r="E23" s="6"/>
      <c r="F23" s="6"/>
      <c r="H23" s="5"/>
      <c r="I23" s="3"/>
      <c r="J23" s="3"/>
      <c r="K23" s="3"/>
      <c r="L23" s="3"/>
      <c r="M23" s="3"/>
    </row>
    <row r="24" spans="2:13">
      <c r="B24" s="5" t="s">
        <v>39</v>
      </c>
      <c r="C24" s="6"/>
      <c r="D24" s="6"/>
      <c r="E24" s="6"/>
      <c r="F24" s="6"/>
      <c r="H24" s="5"/>
      <c r="I24" s="3"/>
      <c r="J24" s="3"/>
      <c r="K24" s="3"/>
      <c r="L24" s="3"/>
      <c r="M24" s="3"/>
    </row>
    <row r="25" spans="2:13">
      <c r="B25" s="5" t="s">
        <v>39</v>
      </c>
      <c r="C25" s="6"/>
      <c r="D25" s="6"/>
      <c r="E25" s="6"/>
      <c r="F25" s="6"/>
      <c r="H25" s="5"/>
      <c r="I25" s="3"/>
      <c r="J25" s="3"/>
      <c r="K25" s="3"/>
      <c r="L25" s="3"/>
      <c r="M25" s="3"/>
    </row>
    <row r="26" spans="2:13">
      <c r="B26" s="5" t="s">
        <v>39</v>
      </c>
      <c r="C26" s="6"/>
      <c r="D26" s="6"/>
      <c r="E26" s="6"/>
      <c r="F26" s="6"/>
      <c r="H26" s="5"/>
      <c r="I26" s="3"/>
      <c r="J26" s="3"/>
      <c r="K26" s="3"/>
      <c r="L26" s="3"/>
      <c r="M26" s="3"/>
    </row>
    <row r="27" spans="2:13">
      <c r="B27" s="5" t="s">
        <v>39</v>
      </c>
      <c r="C27" s="6"/>
      <c r="D27" s="6"/>
      <c r="E27" s="6"/>
      <c r="F27" s="6"/>
      <c r="H27" s="5"/>
      <c r="I27" s="3"/>
      <c r="J27" s="3"/>
      <c r="K27" s="3"/>
      <c r="L27" s="3"/>
      <c r="M27" s="3"/>
    </row>
    <row r="28" spans="2:13">
      <c r="B28" s="5" t="s">
        <v>39</v>
      </c>
      <c r="C28" s="6"/>
      <c r="D28" s="6"/>
      <c r="E28" s="6"/>
      <c r="F28" s="6"/>
      <c r="H28" s="5"/>
      <c r="I28" s="3"/>
      <c r="J28" s="3"/>
      <c r="K28" s="3"/>
      <c r="L28" s="3"/>
      <c r="M28" s="3"/>
    </row>
    <row r="29" spans="2:13">
      <c r="B29" s="5" t="s">
        <v>39</v>
      </c>
      <c r="C29" s="6"/>
      <c r="D29" s="6"/>
      <c r="E29" s="6"/>
      <c r="F29" s="6"/>
      <c r="H29" s="5"/>
      <c r="I29" s="3"/>
      <c r="J29" s="3"/>
      <c r="K29" s="3"/>
      <c r="L29" s="3"/>
      <c r="M29" s="3"/>
    </row>
    <row r="30" spans="2:13">
      <c r="B30" s="5" t="s">
        <v>39</v>
      </c>
      <c r="C30" s="6"/>
      <c r="D30" s="6"/>
      <c r="E30" s="6"/>
      <c r="F30" s="6"/>
      <c r="H30" s="5"/>
      <c r="I30" s="3"/>
      <c r="J30" s="3"/>
      <c r="K30" s="3"/>
      <c r="L30" s="3"/>
      <c r="M30" s="3"/>
    </row>
    <row r="31" spans="2:13">
      <c r="B31" s="5" t="s">
        <v>39</v>
      </c>
      <c r="C31" s="6"/>
      <c r="D31" s="6"/>
      <c r="E31" s="6"/>
      <c r="F31" s="6"/>
      <c r="H31" s="5"/>
      <c r="I31" s="3"/>
      <c r="J31" s="3"/>
      <c r="K31" s="3"/>
      <c r="L31" s="3"/>
      <c r="M31" s="3"/>
    </row>
    <row r="32" spans="2:13">
      <c r="C32" s="6"/>
      <c r="D32" s="6"/>
      <c r="E32" s="6"/>
      <c r="F32" s="6"/>
      <c r="H32" s="5"/>
      <c r="I32" s="3"/>
      <c r="J32" s="3"/>
      <c r="K32" s="3"/>
      <c r="L32" s="3"/>
      <c r="M32" s="3"/>
    </row>
    <row r="33" spans="3:13">
      <c r="C33" s="6"/>
      <c r="D33" s="6"/>
      <c r="E33" s="6"/>
      <c r="F33" s="6"/>
      <c r="H33" s="5"/>
      <c r="I33" s="3"/>
      <c r="J33" s="3"/>
      <c r="K33" s="3"/>
      <c r="L33" s="3"/>
      <c r="M33" s="3"/>
    </row>
    <row r="34" spans="3:13">
      <c r="C34" s="6"/>
      <c r="D34" s="6"/>
      <c r="E34" s="6"/>
      <c r="F34" s="6"/>
      <c r="H34" s="5"/>
      <c r="I34" s="3"/>
      <c r="J34" s="3"/>
      <c r="K34" s="3"/>
      <c r="L34" s="3"/>
      <c r="M34" s="3"/>
    </row>
    <row r="35" spans="3:13">
      <c r="C35" s="6"/>
      <c r="D35" s="6"/>
      <c r="E35" s="6"/>
      <c r="F35" s="6"/>
      <c r="H35" s="5"/>
      <c r="I35" s="3"/>
      <c r="J35" s="3"/>
      <c r="K35" s="3"/>
      <c r="L35" s="3"/>
      <c r="M35" s="3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3FEA-BE7F-4881-99A3-981A8E45AA0B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8.6640625" style="5" customWidth="1"/>
    <col min="14" max="16384" width="9.1640625" style="3"/>
  </cols>
  <sheetData>
    <row r="1" spans="1:13" s="2" customFormat="1" ht="29" customHeight="1">
      <c r="A1" s="42" t="s">
        <v>172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90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0" t="s">
        <v>38</v>
      </c>
      <c r="B6" s="9" t="s">
        <v>99</v>
      </c>
      <c r="C6" s="9" t="s">
        <v>100</v>
      </c>
      <c r="D6" s="9" t="s">
        <v>101</v>
      </c>
      <c r="E6" s="9" t="s">
        <v>189</v>
      </c>
      <c r="F6" s="9" t="s">
        <v>102</v>
      </c>
      <c r="G6" s="16" t="s">
        <v>70</v>
      </c>
      <c r="H6" s="17" t="s">
        <v>71</v>
      </c>
      <c r="I6" s="17" t="s">
        <v>71</v>
      </c>
      <c r="J6" s="10"/>
      <c r="K6" s="10" t="str">
        <f>"230,0"</f>
        <v>230,0</v>
      </c>
      <c r="L6" s="10" t="str">
        <f>"131,0540"</f>
        <v>131,0540</v>
      </c>
      <c r="M6" s="9" t="s">
        <v>179</v>
      </c>
    </row>
    <row r="7" spans="1:13">
      <c r="A7" s="14" t="s">
        <v>40</v>
      </c>
      <c r="B7" s="13" t="s">
        <v>103</v>
      </c>
      <c r="C7" s="13" t="s">
        <v>104</v>
      </c>
      <c r="D7" s="13" t="s">
        <v>105</v>
      </c>
      <c r="E7" s="13" t="s">
        <v>189</v>
      </c>
      <c r="F7" s="13" t="s">
        <v>14</v>
      </c>
      <c r="G7" s="19" t="s">
        <v>25</v>
      </c>
      <c r="H7" s="19" t="s">
        <v>106</v>
      </c>
      <c r="I7" s="20" t="s">
        <v>107</v>
      </c>
      <c r="J7" s="14"/>
      <c r="K7" s="14" t="str">
        <f>"202,5"</f>
        <v>202,5</v>
      </c>
      <c r="L7" s="14" t="str">
        <f>"117,6727"</f>
        <v>117,6727</v>
      </c>
      <c r="M7" s="13"/>
    </row>
    <row r="8" spans="1:13">
      <c r="B8" s="5" t="s">
        <v>39</v>
      </c>
    </row>
    <row r="9" spans="1:13">
      <c r="B9" s="5" t="s">
        <v>39</v>
      </c>
      <c r="C9" s="6"/>
      <c r="D9" s="6"/>
      <c r="E9" s="6"/>
      <c r="F9" s="6"/>
      <c r="G9" s="5"/>
      <c r="H9" s="3"/>
      <c r="I9" s="3"/>
      <c r="J9" s="3"/>
      <c r="K9" s="3"/>
      <c r="L9" s="3"/>
      <c r="M9" s="3"/>
    </row>
    <row r="10" spans="1:13">
      <c r="B10" s="5" t="s">
        <v>39</v>
      </c>
      <c r="C10" s="6"/>
      <c r="D10" s="6"/>
      <c r="E10" s="6"/>
      <c r="F10" s="6"/>
      <c r="G10" s="5"/>
      <c r="H10" s="3"/>
      <c r="I10" s="3"/>
      <c r="J10" s="3"/>
      <c r="K10" s="3"/>
      <c r="L10" s="3"/>
      <c r="M10" s="3"/>
    </row>
    <row r="11" spans="1:13">
      <c r="B11" s="5" t="s">
        <v>39</v>
      </c>
      <c r="C11" s="6"/>
      <c r="D11" s="6"/>
      <c r="E11" s="6"/>
      <c r="F11" s="6"/>
      <c r="G11" s="5"/>
      <c r="H11" s="3"/>
      <c r="I11" s="3"/>
      <c r="J11" s="3"/>
      <c r="K11" s="3"/>
      <c r="L11" s="3"/>
      <c r="M11" s="3"/>
    </row>
    <row r="12" spans="1:13">
      <c r="B12" s="5" t="s">
        <v>39</v>
      </c>
      <c r="C12" s="6"/>
      <c r="D12" s="6"/>
      <c r="E12" s="6"/>
      <c r="F12" s="6"/>
      <c r="G12" s="5"/>
      <c r="H12" s="3"/>
      <c r="I12" s="3"/>
      <c r="J12" s="3"/>
      <c r="K12" s="3"/>
      <c r="L12" s="3"/>
      <c r="M12" s="3"/>
    </row>
    <row r="13" spans="1:13">
      <c r="B13" s="5" t="s">
        <v>39</v>
      </c>
      <c r="C13" s="6"/>
      <c r="D13" s="6"/>
      <c r="E13" s="6"/>
      <c r="F13" s="6"/>
      <c r="G13" s="5"/>
      <c r="H13" s="3"/>
      <c r="I13" s="3"/>
      <c r="J13" s="3"/>
      <c r="K13" s="3"/>
      <c r="L13" s="3"/>
      <c r="M13" s="3"/>
    </row>
    <row r="14" spans="1:13">
      <c r="B14" s="5" t="s">
        <v>39</v>
      </c>
      <c r="C14" s="6"/>
      <c r="D14" s="6"/>
      <c r="E14" s="6"/>
      <c r="F14" s="6"/>
      <c r="G14" s="5"/>
      <c r="H14" s="3"/>
      <c r="I14" s="3"/>
      <c r="J14" s="3"/>
      <c r="K14" s="3"/>
      <c r="L14" s="3"/>
      <c r="M14" s="3"/>
    </row>
    <row r="15" spans="1:13">
      <c r="B15" s="5" t="s">
        <v>39</v>
      </c>
      <c r="C15" s="6"/>
      <c r="D15" s="6"/>
      <c r="E15" s="6"/>
      <c r="F15" s="6"/>
      <c r="G15" s="5"/>
      <c r="H15" s="3"/>
      <c r="I15" s="3"/>
      <c r="J15" s="3"/>
      <c r="K15" s="3"/>
      <c r="L15" s="3"/>
      <c r="M15" s="3"/>
    </row>
    <row r="16" spans="1:13">
      <c r="B16" s="5" t="s">
        <v>39</v>
      </c>
      <c r="C16" s="6"/>
      <c r="D16" s="6"/>
      <c r="E16" s="6"/>
      <c r="F16" s="6"/>
      <c r="G16" s="5"/>
      <c r="H16" s="3"/>
      <c r="I16" s="3"/>
      <c r="J16" s="3"/>
      <c r="K16" s="3"/>
      <c r="L16" s="3"/>
      <c r="M16" s="3"/>
    </row>
    <row r="17" spans="2:13">
      <c r="B17" s="5" t="s">
        <v>39</v>
      </c>
      <c r="C17" s="6"/>
      <c r="D17" s="6"/>
      <c r="E17" s="6"/>
      <c r="F17" s="6"/>
      <c r="G17" s="5"/>
      <c r="H17" s="3"/>
      <c r="I17" s="3"/>
      <c r="J17" s="3"/>
      <c r="K17" s="3"/>
      <c r="L17" s="3"/>
      <c r="M17" s="3"/>
    </row>
    <row r="18" spans="2:13">
      <c r="B18" s="5" t="s">
        <v>39</v>
      </c>
      <c r="C18" s="6"/>
      <c r="D18" s="6"/>
      <c r="E18" s="6"/>
      <c r="F18" s="6"/>
      <c r="G18" s="5"/>
      <c r="H18" s="3"/>
      <c r="I18" s="3"/>
      <c r="J18" s="3"/>
      <c r="K18" s="3"/>
      <c r="L18" s="3"/>
      <c r="M18" s="3"/>
    </row>
    <row r="19" spans="2:13">
      <c r="B19" s="5" t="s">
        <v>39</v>
      </c>
      <c r="C19" s="6"/>
      <c r="D19" s="6"/>
      <c r="E19" s="6"/>
      <c r="F19" s="6"/>
      <c r="G19" s="5"/>
      <c r="H19" s="3"/>
      <c r="I19" s="3"/>
      <c r="J19" s="3"/>
      <c r="K19" s="3"/>
      <c r="L19" s="3"/>
      <c r="M19" s="3"/>
    </row>
    <row r="20" spans="2:13">
      <c r="B20" s="5" t="s">
        <v>39</v>
      </c>
      <c r="C20" s="6"/>
      <c r="D20" s="6"/>
      <c r="E20" s="6"/>
      <c r="F20" s="6"/>
      <c r="G20" s="5"/>
      <c r="H20" s="3"/>
      <c r="I20" s="3"/>
      <c r="J20" s="3"/>
      <c r="K20" s="3"/>
      <c r="L20" s="3"/>
      <c r="M20" s="3"/>
    </row>
    <row r="21" spans="2:13">
      <c r="B21" s="5" t="s">
        <v>39</v>
      </c>
      <c r="C21" s="6"/>
      <c r="D21" s="6"/>
      <c r="E21" s="6"/>
      <c r="F21" s="6"/>
      <c r="G21" s="5"/>
      <c r="H21" s="3"/>
      <c r="I21" s="3"/>
      <c r="J21" s="3"/>
      <c r="K21" s="3"/>
      <c r="L21" s="3"/>
      <c r="M21" s="3"/>
    </row>
    <row r="22" spans="2:13">
      <c r="B22" s="5" t="s">
        <v>39</v>
      </c>
      <c r="C22" s="6"/>
      <c r="D22" s="6"/>
      <c r="E22" s="6"/>
      <c r="F22" s="6"/>
      <c r="G22" s="5"/>
      <c r="H22" s="3"/>
      <c r="I22" s="3"/>
      <c r="J22" s="3"/>
      <c r="K22" s="3"/>
      <c r="L22" s="3"/>
      <c r="M22" s="3"/>
    </row>
    <row r="23" spans="2:13">
      <c r="B23" s="5" t="s">
        <v>39</v>
      </c>
      <c r="C23" s="6"/>
      <c r="D23" s="6"/>
      <c r="E23" s="6"/>
      <c r="F23" s="6"/>
      <c r="G23" s="5"/>
      <c r="H23" s="3"/>
      <c r="I23" s="3"/>
      <c r="J23" s="3"/>
      <c r="K23" s="3"/>
      <c r="L23" s="3"/>
      <c r="M23" s="3"/>
    </row>
    <row r="24" spans="2:13">
      <c r="C24" s="6"/>
      <c r="D24" s="6"/>
      <c r="E24" s="6"/>
      <c r="F24" s="6"/>
      <c r="G24" s="5"/>
      <c r="H24" s="3"/>
      <c r="I24" s="3"/>
      <c r="J24" s="3"/>
      <c r="K24" s="3"/>
      <c r="L24" s="3"/>
      <c r="M24" s="3"/>
    </row>
    <row r="25" spans="2:13">
      <c r="C25" s="6"/>
      <c r="D25" s="6"/>
      <c r="E25" s="6"/>
      <c r="F25" s="6"/>
      <c r="G25" s="5"/>
      <c r="H25" s="3"/>
      <c r="I25" s="3"/>
      <c r="J25" s="3"/>
      <c r="K25" s="3"/>
      <c r="L25" s="3"/>
      <c r="M25" s="3"/>
    </row>
    <row r="26" spans="2:13">
      <c r="C26" s="6"/>
      <c r="D26" s="6"/>
      <c r="E26" s="6"/>
      <c r="F26" s="6"/>
      <c r="G26" s="5"/>
      <c r="H26" s="3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1AAC-095D-4280-A054-17144C8DDA8E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42" t="s">
        <v>168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47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145</v>
      </c>
      <c r="C6" s="7" t="s">
        <v>146</v>
      </c>
      <c r="D6" s="7" t="s">
        <v>147</v>
      </c>
      <c r="E6" s="7" t="s">
        <v>189</v>
      </c>
      <c r="F6" s="7" t="s">
        <v>180</v>
      </c>
      <c r="G6" s="15" t="s">
        <v>142</v>
      </c>
      <c r="H6" s="15" t="s">
        <v>143</v>
      </c>
      <c r="I6" s="15" t="s">
        <v>148</v>
      </c>
      <c r="J6" s="8"/>
      <c r="K6" s="8" t="str">
        <f>"280,0"</f>
        <v>280,0</v>
      </c>
      <c r="L6" s="8" t="str">
        <f>"167,6360"</f>
        <v>167,6360</v>
      </c>
      <c r="M6" s="7" t="s">
        <v>161</v>
      </c>
    </row>
    <row r="7" spans="1:13">
      <c r="B7" s="5" t="s">
        <v>39</v>
      </c>
    </row>
    <row r="8" spans="1:13">
      <c r="B8" s="5" t="s">
        <v>39</v>
      </c>
      <c r="C8" s="6"/>
      <c r="E8" s="3"/>
      <c r="F8" s="3"/>
      <c r="G8" s="3"/>
      <c r="H8" s="3"/>
      <c r="I8" s="3"/>
      <c r="J8" s="3"/>
      <c r="K8" s="3"/>
      <c r="L8" s="3"/>
      <c r="M8" s="3"/>
    </row>
    <row r="9" spans="1:13">
      <c r="B9" s="5" t="s">
        <v>39</v>
      </c>
      <c r="C9" s="6"/>
      <c r="E9" s="3"/>
      <c r="F9" s="3"/>
      <c r="G9" s="3"/>
      <c r="H9" s="3"/>
      <c r="I9" s="3"/>
      <c r="J9" s="3"/>
      <c r="K9" s="3"/>
      <c r="L9" s="3"/>
      <c r="M9" s="3"/>
    </row>
    <row r="10" spans="1:13">
      <c r="B10" s="5" t="s">
        <v>39</v>
      </c>
      <c r="C10" s="6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B11" s="5" t="s">
        <v>39</v>
      </c>
      <c r="C11" s="6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B12" s="5" t="s">
        <v>39</v>
      </c>
      <c r="C12" s="6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B13" s="5" t="s">
        <v>39</v>
      </c>
      <c r="C13" s="6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B14" s="5" t="s">
        <v>39</v>
      </c>
      <c r="C14" s="6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B15" s="5" t="s">
        <v>39</v>
      </c>
      <c r="C15" s="6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B16" s="5" t="s">
        <v>39</v>
      </c>
      <c r="C16" s="6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5" t="s">
        <v>39</v>
      </c>
      <c r="C17" s="6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5" t="s">
        <v>39</v>
      </c>
      <c r="C18" s="6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5" t="s">
        <v>39</v>
      </c>
      <c r="C19" s="6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5" t="s">
        <v>39</v>
      </c>
      <c r="C20" s="6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5" t="s">
        <v>39</v>
      </c>
      <c r="C21" s="6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C22" s="6"/>
      <c r="E22" s="3"/>
      <c r="F22" s="3"/>
      <c r="G22" s="3"/>
      <c r="H22" s="3"/>
      <c r="I22" s="3"/>
      <c r="J22" s="3"/>
      <c r="K22" s="3"/>
      <c r="L22" s="3"/>
      <c r="M22" s="3"/>
    </row>
    <row r="23" spans="2:13">
      <c r="C23" s="6"/>
      <c r="E23" s="3"/>
      <c r="F23" s="3"/>
      <c r="G23" s="3"/>
      <c r="H23" s="3"/>
      <c r="I23" s="3"/>
      <c r="J23" s="3"/>
      <c r="K23" s="3"/>
      <c r="L23" s="3"/>
      <c r="M23" s="3"/>
    </row>
    <row r="24" spans="2:13">
      <c r="C24" s="6"/>
      <c r="E24" s="3"/>
      <c r="F24" s="3"/>
      <c r="G24" s="3"/>
      <c r="H24" s="3"/>
      <c r="I24" s="3"/>
      <c r="J24" s="3"/>
      <c r="K24" s="3"/>
      <c r="L24" s="3"/>
      <c r="M24" s="3"/>
    </row>
    <row r="25" spans="2:13">
      <c r="C25" s="6"/>
      <c r="E25" s="3"/>
      <c r="F25" s="3"/>
      <c r="G25" s="3"/>
      <c r="H25" s="3"/>
      <c r="I25" s="3"/>
      <c r="J25" s="3"/>
      <c r="K25" s="3"/>
      <c r="L25" s="3"/>
      <c r="M25" s="3"/>
    </row>
    <row r="26" spans="2:13">
      <c r="C26" s="6"/>
      <c r="E26" s="3"/>
      <c r="F26" s="3"/>
      <c r="G26" s="3"/>
      <c r="H26" s="3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FAD7-DA6D-4FB7-979D-A93D91C2A9F7}">
  <dimension ref="A1:M2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2" t="s">
        <v>170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134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19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91</v>
      </c>
      <c r="C6" s="7" t="s">
        <v>135</v>
      </c>
      <c r="D6" s="7" t="s">
        <v>92</v>
      </c>
      <c r="E6" s="7" t="s">
        <v>190</v>
      </c>
      <c r="F6" s="7" t="s">
        <v>14</v>
      </c>
      <c r="G6" s="15" t="s">
        <v>136</v>
      </c>
      <c r="H6" s="15" t="s">
        <v>85</v>
      </c>
      <c r="I6" s="15" t="s">
        <v>98</v>
      </c>
      <c r="J6" s="8"/>
      <c r="K6" s="8" t="str">
        <f>"70,0"</f>
        <v>70,0</v>
      </c>
      <c r="L6" s="8" t="str">
        <f>"42,2240"</f>
        <v>42,2240</v>
      </c>
      <c r="M6" s="7" t="s">
        <v>93</v>
      </c>
    </row>
    <row r="7" spans="1:13">
      <c r="B7" s="5" t="s">
        <v>39</v>
      </c>
    </row>
    <row r="8" spans="1:13">
      <c r="B8" s="5" t="s">
        <v>39</v>
      </c>
      <c r="C8" s="6"/>
      <c r="D8" s="6"/>
      <c r="E8" s="6"/>
      <c r="F8" s="3"/>
      <c r="G8" s="3"/>
      <c r="H8" s="3"/>
      <c r="I8" s="3"/>
      <c r="J8" s="3"/>
      <c r="K8" s="3"/>
      <c r="L8" s="3"/>
      <c r="M8" s="3"/>
    </row>
    <row r="9" spans="1:13">
      <c r="B9" s="5" t="s">
        <v>39</v>
      </c>
      <c r="C9" s="6"/>
      <c r="D9" s="6"/>
      <c r="E9" s="6"/>
      <c r="F9" s="3"/>
      <c r="G9" s="3"/>
      <c r="H9" s="3"/>
      <c r="I9" s="3"/>
      <c r="J9" s="3"/>
      <c r="K9" s="3"/>
      <c r="L9" s="3"/>
      <c r="M9" s="3"/>
    </row>
    <row r="10" spans="1:13">
      <c r="B10" s="5" t="s">
        <v>39</v>
      </c>
      <c r="C10" s="6"/>
      <c r="D10" s="6"/>
      <c r="E10" s="6"/>
      <c r="F10" s="3"/>
      <c r="G10" s="3"/>
      <c r="H10" s="3"/>
      <c r="I10" s="3"/>
      <c r="J10" s="3"/>
      <c r="K10" s="3"/>
      <c r="L10" s="3"/>
      <c r="M10" s="3"/>
    </row>
    <row r="11" spans="1:13">
      <c r="B11" s="5" t="s">
        <v>39</v>
      </c>
      <c r="C11" s="6"/>
      <c r="D11" s="6"/>
      <c r="E11" s="6"/>
      <c r="F11" s="3"/>
      <c r="G11" s="3"/>
      <c r="H11" s="3"/>
      <c r="I11" s="3"/>
      <c r="J11" s="3"/>
      <c r="K11" s="3"/>
      <c r="L11" s="3"/>
      <c r="M11" s="3"/>
    </row>
    <row r="12" spans="1:13">
      <c r="B12" s="5" t="s">
        <v>39</v>
      </c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</row>
    <row r="13" spans="1:13">
      <c r="B13" s="5" t="s">
        <v>39</v>
      </c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</row>
    <row r="14" spans="1:13">
      <c r="B14" s="5" t="s">
        <v>39</v>
      </c>
      <c r="C14" s="6"/>
      <c r="D14" s="6"/>
      <c r="E14" s="6"/>
      <c r="F14" s="3"/>
      <c r="G14" s="3"/>
      <c r="H14" s="3"/>
      <c r="I14" s="3"/>
      <c r="J14" s="3"/>
      <c r="K14" s="3"/>
      <c r="L14" s="3"/>
      <c r="M14" s="3"/>
    </row>
    <row r="15" spans="1:13">
      <c r="B15" s="5" t="s">
        <v>39</v>
      </c>
      <c r="C15" s="6"/>
      <c r="D15" s="6"/>
      <c r="E15" s="6"/>
      <c r="F15" s="3"/>
      <c r="G15" s="3"/>
      <c r="H15" s="3"/>
      <c r="I15" s="3"/>
      <c r="J15" s="3"/>
      <c r="K15" s="3"/>
      <c r="L15" s="3"/>
      <c r="M15" s="3"/>
    </row>
    <row r="16" spans="1:13">
      <c r="B16" s="5" t="s">
        <v>39</v>
      </c>
      <c r="C16" s="6"/>
      <c r="D16" s="6"/>
      <c r="E16" s="6"/>
      <c r="F16" s="3"/>
      <c r="G16" s="3"/>
      <c r="H16" s="3"/>
      <c r="I16" s="3"/>
      <c r="J16" s="3"/>
      <c r="K16" s="3"/>
      <c r="L16" s="3"/>
      <c r="M16" s="3"/>
    </row>
    <row r="17" spans="2:13">
      <c r="B17" s="5" t="s">
        <v>39</v>
      </c>
      <c r="C17" s="6"/>
      <c r="D17" s="6"/>
      <c r="E17" s="6"/>
      <c r="F17" s="3"/>
      <c r="G17" s="3"/>
      <c r="H17" s="3"/>
      <c r="I17" s="3"/>
      <c r="J17" s="3"/>
      <c r="K17" s="3"/>
      <c r="L17" s="3"/>
      <c r="M17" s="3"/>
    </row>
    <row r="18" spans="2:13">
      <c r="B18" s="5" t="s">
        <v>39</v>
      </c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</row>
    <row r="19" spans="2:13">
      <c r="B19" s="5" t="s">
        <v>39</v>
      </c>
      <c r="C19" s="6"/>
      <c r="D19" s="6"/>
      <c r="E19" s="6"/>
      <c r="F19" s="3"/>
      <c r="G19" s="3"/>
      <c r="H19" s="3"/>
      <c r="I19" s="3"/>
      <c r="J19" s="3"/>
      <c r="K19" s="3"/>
      <c r="L19" s="3"/>
      <c r="M19" s="3"/>
    </row>
    <row r="20" spans="2:13">
      <c r="B20" s="5" t="s">
        <v>39</v>
      </c>
      <c r="C20" s="6"/>
      <c r="D20" s="6"/>
      <c r="E20" s="6"/>
      <c r="F20" s="3"/>
      <c r="G20" s="3"/>
      <c r="H20" s="3"/>
      <c r="I20" s="3"/>
      <c r="J20" s="3"/>
      <c r="K20" s="3"/>
      <c r="L20" s="3"/>
      <c r="M20" s="3"/>
    </row>
    <row r="21" spans="2:13">
      <c r="B21" s="5" t="s">
        <v>39</v>
      </c>
      <c r="C21" s="6"/>
      <c r="D21" s="6"/>
      <c r="E21" s="6"/>
      <c r="F21" s="3"/>
      <c r="G21" s="3"/>
      <c r="H21" s="3"/>
      <c r="I21" s="3"/>
      <c r="J21" s="3"/>
      <c r="K21" s="3"/>
      <c r="L21" s="3"/>
      <c r="M21" s="3"/>
    </row>
    <row r="22" spans="2:13"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</row>
    <row r="23" spans="2:13">
      <c r="C23" s="6"/>
      <c r="D23" s="6"/>
      <c r="E23" s="6"/>
      <c r="F23" s="3"/>
      <c r="G23" s="3"/>
      <c r="H23" s="3"/>
      <c r="I23" s="3"/>
      <c r="J23" s="3"/>
      <c r="K23" s="3"/>
      <c r="L23" s="3"/>
      <c r="M23" s="3"/>
    </row>
    <row r="24" spans="2:13">
      <c r="C24" s="6"/>
      <c r="D24" s="6"/>
      <c r="E24" s="6"/>
      <c r="F24" s="3"/>
      <c r="G24" s="3"/>
      <c r="H24" s="3"/>
      <c r="I24" s="3"/>
      <c r="J24" s="3"/>
      <c r="K24" s="3"/>
      <c r="L24" s="3"/>
      <c r="M24" s="3"/>
    </row>
    <row r="25" spans="2:13"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</row>
    <row r="26" spans="2:13">
      <c r="C26" s="6"/>
      <c r="D26" s="6"/>
      <c r="E26" s="6"/>
      <c r="F26" s="3"/>
      <c r="G26" s="3"/>
      <c r="H26" s="3"/>
      <c r="I26" s="3"/>
      <c r="J26" s="3"/>
      <c r="K26" s="3"/>
      <c r="L26" s="3"/>
      <c r="M26" s="3"/>
    </row>
    <row r="27" spans="2:13">
      <c r="C27" s="6"/>
      <c r="D27" s="6"/>
      <c r="E27" s="6"/>
      <c r="F27" s="3"/>
      <c r="G27" s="3"/>
      <c r="H27" s="3"/>
      <c r="I27" s="3"/>
      <c r="J27" s="3"/>
      <c r="K27" s="3"/>
      <c r="L27" s="3"/>
      <c r="M27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564D-A176-4EA8-8DD2-D3F3C10ADF23}">
  <dimension ref="A1:Q25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42" t="s">
        <v>165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186</v>
      </c>
      <c r="H3" s="36"/>
      <c r="I3" s="36"/>
      <c r="J3" s="36"/>
      <c r="K3" s="36" t="s">
        <v>88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7"/>
      <c r="Q4" s="39"/>
    </row>
    <row r="5" spans="1:17" ht="16">
      <c r="A5" s="40" t="s">
        <v>72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8" t="s">
        <v>38</v>
      </c>
      <c r="B6" s="7" t="s">
        <v>153</v>
      </c>
      <c r="C6" s="7" t="s">
        <v>181</v>
      </c>
      <c r="D6" s="7" t="s">
        <v>154</v>
      </c>
      <c r="E6" s="7" t="s">
        <v>191</v>
      </c>
      <c r="F6" s="7" t="s">
        <v>155</v>
      </c>
      <c r="G6" s="15" t="s">
        <v>156</v>
      </c>
      <c r="H6" s="15" t="s">
        <v>152</v>
      </c>
      <c r="I6" s="15" t="s">
        <v>157</v>
      </c>
      <c r="J6" s="8"/>
      <c r="K6" s="15" t="s">
        <v>158</v>
      </c>
      <c r="L6" s="21" t="s">
        <v>82</v>
      </c>
      <c r="M6" s="15" t="s">
        <v>82</v>
      </c>
      <c r="N6" s="8"/>
      <c r="O6" s="8" t="str">
        <f>"126,0"</f>
        <v>126,0</v>
      </c>
      <c r="P6" s="8" t="str">
        <f>"93,5348"</f>
        <v>93,5348</v>
      </c>
      <c r="Q6" s="7"/>
    </row>
    <row r="7" spans="1:17">
      <c r="B7" s="5" t="s">
        <v>39</v>
      </c>
      <c r="C7" s="6"/>
      <c r="D7" s="6"/>
      <c r="E7" s="6"/>
      <c r="F7" s="6"/>
      <c r="H7" s="5"/>
      <c r="I7" s="3"/>
      <c r="J7" s="3"/>
      <c r="K7" s="3"/>
      <c r="L7" s="3"/>
      <c r="M7" s="3"/>
      <c r="N7" s="3"/>
      <c r="O7" s="3"/>
      <c r="P7" s="3"/>
      <c r="Q7" s="3"/>
    </row>
    <row r="8" spans="1:17">
      <c r="B8" s="5" t="s">
        <v>39</v>
      </c>
      <c r="C8" s="6"/>
      <c r="D8" s="6"/>
      <c r="E8" s="6"/>
      <c r="F8" s="6"/>
      <c r="H8" s="5"/>
      <c r="I8" s="3"/>
      <c r="J8" s="3"/>
      <c r="K8" s="3"/>
      <c r="L8" s="3"/>
      <c r="M8" s="3"/>
      <c r="N8" s="3"/>
      <c r="O8" s="3"/>
      <c r="P8" s="3"/>
      <c r="Q8" s="3"/>
    </row>
    <row r="9" spans="1:17">
      <c r="B9" s="5" t="s">
        <v>39</v>
      </c>
      <c r="C9" s="6"/>
      <c r="D9" s="6"/>
      <c r="E9" s="6"/>
      <c r="F9" s="6"/>
      <c r="H9" s="5"/>
      <c r="I9" s="3"/>
      <c r="J9" s="3"/>
      <c r="K9" s="3"/>
      <c r="L9" s="3"/>
      <c r="M9" s="3"/>
      <c r="N9" s="3"/>
      <c r="O9" s="3"/>
      <c r="P9" s="3"/>
      <c r="Q9" s="3"/>
    </row>
    <row r="10" spans="1:17">
      <c r="B10" s="5" t="s">
        <v>39</v>
      </c>
      <c r="C10" s="6"/>
      <c r="D10" s="6"/>
      <c r="E10" s="6"/>
      <c r="F10" s="6"/>
      <c r="H10" s="5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B11" s="5" t="s">
        <v>39</v>
      </c>
      <c r="C11" s="6"/>
      <c r="D11" s="6"/>
      <c r="E11" s="6"/>
      <c r="F11" s="6"/>
      <c r="H11" s="5"/>
      <c r="I11" s="3"/>
      <c r="J11" s="3"/>
      <c r="K11" s="3"/>
      <c r="L11" s="3"/>
      <c r="M11" s="3"/>
      <c r="N11" s="3"/>
      <c r="O11" s="3"/>
      <c r="P11" s="3"/>
      <c r="Q11" s="3"/>
    </row>
    <row r="12" spans="1:17">
      <c r="B12" s="5" t="s">
        <v>39</v>
      </c>
      <c r="C12" s="6"/>
      <c r="D12" s="6"/>
      <c r="E12" s="6"/>
      <c r="F12" s="6"/>
      <c r="H12" s="5"/>
      <c r="I12" s="3"/>
      <c r="J12" s="3"/>
      <c r="K12" s="3"/>
      <c r="L12" s="3"/>
      <c r="M12" s="3"/>
      <c r="N12" s="3"/>
      <c r="O12" s="3"/>
      <c r="P12" s="3"/>
      <c r="Q12" s="3"/>
    </row>
    <row r="13" spans="1:17">
      <c r="B13" s="5" t="s">
        <v>39</v>
      </c>
      <c r="C13" s="6"/>
      <c r="D13" s="6"/>
      <c r="E13" s="6"/>
      <c r="F13" s="6"/>
      <c r="H13" s="5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B14" s="5" t="s">
        <v>39</v>
      </c>
      <c r="C14" s="6"/>
      <c r="D14" s="6"/>
      <c r="E14" s="6"/>
      <c r="F14" s="6"/>
      <c r="H14" s="5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B15" s="5" t="s">
        <v>39</v>
      </c>
      <c r="C15" s="6"/>
      <c r="D15" s="6"/>
      <c r="E15" s="6"/>
      <c r="F15" s="6"/>
      <c r="H15" s="5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B16" s="5" t="s">
        <v>39</v>
      </c>
      <c r="C16" s="6"/>
      <c r="D16" s="6"/>
      <c r="E16" s="6"/>
      <c r="F16" s="6"/>
      <c r="H16" s="5"/>
      <c r="I16" s="3"/>
      <c r="J16" s="3"/>
      <c r="K16" s="3"/>
      <c r="L16" s="3"/>
      <c r="M16" s="3"/>
      <c r="N16" s="3"/>
      <c r="O16" s="3"/>
      <c r="P16" s="3"/>
      <c r="Q16" s="3"/>
    </row>
    <row r="17" spans="2:17">
      <c r="B17" s="5" t="s">
        <v>39</v>
      </c>
      <c r="C17" s="6"/>
      <c r="D17" s="6"/>
      <c r="E17" s="6"/>
      <c r="F17" s="6"/>
      <c r="H17" s="5"/>
      <c r="I17" s="3"/>
      <c r="J17" s="3"/>
      <c r="K17" s="3"/>
      <c r="L17" s="3"/>
      <c r="M17" s="3"/>
      <c r="N17" s="3"/>
      <c r="O17" s="3"/>
      <c r="P17" s="3"/>
      <c r="Q17" s="3"/>
    </row>
    <row r="18" spans="2:17">
      <c r="B18" s="5" t="s">
        <v>39</v>
      </c>
      <c r="C18" s="6"/>
      <c r="D18" s="6"/>
      <c r="E18" s="6"/>
      <c r="F18" s="6"/>
      <c r="H18" s="5"/>
      <c r="I18" s="3"/>
      <c r="J18" s="3"/>
      <c r="K18" s="3"/>
      <c r="L18" s="3"/>
      <c r="M18" s="3"/>
      <c r="N18" s="3"/>
      <c r="O18" s="3"/>
      <c r="P18" s="3"/>
      <c r="Q18" s="3"/>
    </row>
    <row r="19" spans="2:17">
      <c r="B19" s="5" t="s">
        <v>39</v>
      </c>
      <c r="C19" s="6"/>
      <c r="D19" s="6"/>
      <c r="E19" s="6"/>
      <c r="F19" s="6"/>
      <c r="H19" s="5"/>
      <c r="I19" s="3"/>
      <c r="J19" s="3"/>
      <c r="K19" s="3"/>
      <c r="L19" s="3"/>
      <c r="M19" s="3"/>
      <c r="N19" s="3"/>
      <c r="O19" s="3"/>
      <c r="P19" s="3"/>
      <c r="Q19" s="3"/>
    </row>
    <row r="20" spans="2:17">
      <c r="B20" s="5" t="s">
        <v>39</v>
      </c>
      <c r="C20" s="6"/>
      <c r="D20" s="6"/>
      <c r="E20" s="6"/>
      <c r="F20" s="6"/>
      <c r="H20" s="5"/>
      <c r="I20" s="3"/>
      <c r="J20" s="3"/>
      <c r="K20" s="3"/>
      <c r="L20" s="3"/>
      <c r="M20" s="3"/>
      <c r="N20" s="3"/>
      <c r="O20" s="3"/>
      <c r="P20" s="3"/>
      <c r="Q20" s="3"/>
    </row>
    <row r="21" spans="2:17">
      <c r="B21" s="5" t="s">
        <v>39</v>
      </c>
      <c r="C21" s="6"/>
      <c r="D21" s="6"/>
      <c r="E21" s="6"/>
      <c r="F21" s="6"/>
      <c r="H21" s="5"/>
      <c r="I21" s="3"/>
      <c r="J21" s="3"/>
      <c r="K21" s="3"/>
      <c r="L21" s="3"/>
      <c r="M21" s="3"/>
      <c r="N21" s="3"/>
      <c r="O21" s="3"/>
      <c r="P21" s="3"/>
      <c r="Q21" s="3"/>
    </row>
    <row r="22" spans="2:17">
      <c r="C22" s="6"/>
      <c r="D22" s="6"/>
      <c r="E22" s="6"/>
      <c r="F22" s="6"/>
      <c r="H22" s="5"/>
      <c r="I22" s="3"/>
      <c r="J22" s="3"/>
      <c r="K22" s="3"/>
      <c r="L22" s="3"/>
      <c r="M22" s="3"/>
      <c r="N22" s="3"/>
      <c r="O22" s="3"/>
      <c r="P22" s="3"/>
      <c r="Q22" s="3"/>
    </row>
    <row r="23" spans="2:17">
      <c r="C23" s="6"/>
      <c r="D23" s="6"/>
      <c r="E23" s="6"/>
      <c r="F23" s="6"/>
      <c r="H23" s="5"/>
      <c r="I23" s="3"/>
      <c r="J23" s="3"/>
      <c r="K23" s="3"/>
      <c r="L23" s="3"/>
      <c r="M23" s="3"/>
      <c r="N23" s="3"/>
      <c r="O23" s="3"/>
      <c r="P23" s="3"/>
      <c r="Q23" s="3"/>
    </row>
    <row r="24" spans="2:17">
      <c r="C24" s="6"/>
      <c r="D24" s="6"/>
      <c r="E24" s="6"/>
      <c r="F24" s="6"/>
      <c r="H24" s="5"/>
      <c r="I24" s="3"/>
      <c r="J24" s="3"/>
      <c r="K24" s="3"/>
      <c r="L24" s="3"/>
      <c r="M24" s="3"/>
      <c r="N24" s="3"/>
      <c r="O24" s="3"/>
      <c r="P24" s="3"/>
      <c r="Q24" s="3"/>
    </row>
    <row r="25" spans="2:17">
      <c r="C25" s="6"/>
      <c r="D25" s="6"/>
      <c r="E25" s="6"/>
      <c r="F25" s="6"/>
      <c r="H25" s="5"/>
      <c r="I25" s="3"/>
      <c r="J25" s="3"/>
      <c r="K25" s="3"/>
      <c r="L25" s="3"/>
      <c r="M25" s="3"/>
      <c r="N25" s="3"/>
      <c r="O25" s="3"/>
      <c r="P25" s="3"/>
      <c r="Q25" s="3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FCD9-8E71-43B3-9819-7606B770A948}">
  <dimension ref="A1:M3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16406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2" t="s">
        <v>166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186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87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10" t="s">
        <v>38</v>
      </c>
      <c r="B6" s="9" t="s">
        <v>94</v>
      </c>
      <c r="C6" s="9" t="s">
        <v>95</v>
      </c>
      <c r="D6" s="9" t="s">
        <v>61</v>
      </c>
      <c r="E6" s="9" t="s">
        <v>189</v>
      </c>
      <c r="F6" s="9" t="s">
        <v>96</v>
      </c>
      <c r="G6" s="16" t="s">
        <v>82</v>
      </c>
      <c r="H6" s="16" t="s">
        <v>84</v>
      </c>
      <c r="I6" s="17" t="s">
        <v>83</v>
      </c>
      <c r="J6" s="10"/>
      <c r="K6" s="10" t="str">
        <f>"57,5"</f>
        <v>57,5</v>
      </c>
      <c r="L6" s="10" t="str">
        <f>"38,5595"</f>
        <v>38,5595</v>
      </c>
      <c r="M6" s="9" t="s">
        <v>97</v>
      </c>
    </row>
    <row r="7" spans="1:13">
      <c r="A7" s="14" t="s">
        <v>40</v>
      </c>
      <c r="B7" s="13" t="s">
        <v>117</v>
      </c>
      <c r="C7" s="13" t="s">
        <v>118</v>
      </c>
      <c r="D7" s="13" t="s">
        <v>119</v>
      </c>
      <c r="E7" s="13" t="s">
        <v>189</v>
      </c>
      <c r="F7" s="13" t="s">
        <v>120</v>
      </c>
      <c r="G7" s="19" t="s">
        <v>73</v>
      </c>
      <c r="H7" s="19" t="s">
        <v>151</v>
      </c>
      <c r="I7" s="20" t="s">
        <v>84</v>
      </c>
      <c r="J7" s="14"/>
      <c r="K7" s="14" t="str">
        <f>"50,0"</f>
        <v>50,0</v>
      </c>
      <c r="L7" s="14" t="str">
        <f>"33,3800"</f>
        <v>33,3800</v>
      </c>
      <c r="M7" s="13"/>
    </row>
    <row r="8" spans="1:13">
      <c r="B8" s="5" t="s">
        <v>39</v>
      </c>
    </row>
    <row r="9" spans="1:13" ht="16">
      <c r="A9" s="32" t="s">
        <v>47</v>
      </c>
      <c r="B9" s="32"/>
      <c r="C9" s="33"/>
      <c r="D9" s="33"/>
      <c r="E9" s="33"/>
      <c r="F9" s="33"/>
      <c r="G9" s="33"/>
      <c r="H9" s="33"/>
      <c r="I9" s="33"/>
      <c r="J9" s="33"/>
    </row>
    <row r="10" spans="1:13">
      <c r="A10" s="8" t="s">
        <v>38</v>
      </c>
      <c r="B10" s="7" t="s">
        <v>79</v>
      </c>
      <c r="C10" s="7" t="s">
        <v>80</v>
      </c>
      <c r="D10" s="7" t="s">
        <v>81</v>
      </c>
      <c r="E10" s="7" t="s">
        <v>189</v>
      </c>
      <c r="F10" s="7" t="s">
        <v>14</v>
      </c>
      <c r="G10" s="15" t="s">
        <v>152</v>
      </c>
      <c r="H10" s="15" t="s">
        <v>78</v>
      </c>
      <c r="I10" s="15" t="s">
        <v>86</v>
      </c>
      <c r="J10" s="8"/>
      <c r="K10" s="8" t="str">
        <f>"77,5"</f>
        <v>77,5</v>
      </c>
      <c r="L10" s="8" t="str">
        <f>"47,1936"</f>
        <v>47,1936</v>
      </c>
      <c r="M10" s="7"/>
    </row>
    <row r="11" spans="1:13">
      <c r="B11" s="5" t="s">
        <v>39</v>
      </c>
    </row>
    <row r="12" spans="1:13">
      <c r="B12" s="6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B13" s="6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B14" s="6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B15" s="6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B16" s="6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6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6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6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6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>
      <c r="B22" s="6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>
      <c r="B23" s="6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>
      <c r="B24" s="6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>
      <c r="B25" s="6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>
      <c r="B26" s="6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>
      <c r="B27" s="6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>
      <c r="B28" s="6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>
      <c r="B29" s="6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>
      <c r="B30" s="6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>
      <c r="B31" s="6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1EA4-4462-4AA1-A12B-42842CE9DAB4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customWidth="1"/>
    <col min="3" max="3" width="28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7" style="5" customWidth="1"/>
    <col min="14" max="16384" width="9.1640625" style="3"/>
  </cols>
  <sheetData>
    <row r="1" spans="1:13" s="2" customFormat="1" ht="29" customHeight="1">
      <c r="A1" s="42" t="s">
        <v>167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186</v>
      </c>
      <c r="H3" s="36"/>
      <c r="I3" s="36"/>
      <c r="J3" s="36"/>
      <c r="K3" s="36" t="s">
        <v>51</v>
      </c>
      <c r="L3" s="36" t="s">
        <v>3</v>
      </c>
      <c r="M3" s="38" t="s">
        <v>2</v>
      </c>
    </row>
    <row r="4" spans="1:13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39"/>
    </row>
    <row r="5" spans="1:13" ht="16">
      <c r="A5" s="40" t="s">
        <v>89</v>
      </c>
      <c r="B5" s="40"/>
      <c r="C5" s="41"/>
      <c r="D5" s="41"/>
      <c r="E5" s="41"/>
      <c r="F5" s="41"/>
      <c r="G5" s="41"/>
      <c r="H5" s="41"/>
      <c r="I5" s="41"/>
      <c r="J5" s="41"/>
    </row>
    <row r="6" spans="1:13">
      <c r="A6" s="8" t="s">
        <v>38</v>
      </c>
      <c r="B6" s="7" t="s">
        <v>75</v>
      </c>
      <c r="C6" s="7" t="s">
        <v>182</v>
      </c>
      <c r="D6" s="7" t="s">
        <v>76</v>
      </c>
      <c r="E6" s="7" t="s">
        <v>190</v>
      </c>
      <c r="F6" s="7" t="s">
        <v>77</v>
      </c>
      <c r="G6" s="15" t="s">
        <v>74</v>
      </c>
      <c r="H6" s="15" t="s">
        <v>149</v>
      </c>
      <c r="I6" s="15" t="s">
        <v>150</v>
      </c>
      <c r="J6" s="8"/>
      <c r="K6" s="8" t="str">
        <f>"22,0"</f>
        <v>22,0</v>
      </c>
      <c r="L6" s="8" t="str">
        <f>"29,5614"</f>
        <v>29,5614</v>
      </c>
      <c r="M6" s="7" t="s">
        <v>160</v>
      </c>
    </row>
    <row r="7" spans="1:13">
      <c r="B7" s="5" t="s">
        <v>39</v>
      </c>
      <c r="C7" s="6"/>
      <c r="E7" s="3"/>
      <c r="F7" s="3"/>
      <c r="G7" s="3"/>
      <c r="H7" s="3"/>
      <c r="I7" s="3"/>
      <c r="J7" s="3"/>
      <c r="K7" s="3"/>
      <c r="L7" s="3"/>
      <c r="M7" s="3"/>
    </row>
    <row r="8" spans="1:13">
      <c r="B8" s="5" t="s">
        <v>39</v>
      </c>
      <c r="C8" s="6"/>
      <c r="E8" s="3"/>
      <c r="F8" s="3"/>
      <c r="G8" s="3"/>
      <c r="H8" s="3"/>
      <c r="I8" s="3"/>
      <c r="J8" s="3"/>
      <c r="K8" s="3"/>
      <c r="L8" s="3"/>
      <c r="M8" s="3"/>
    </row>
    <row r="9" spans="1:13">
      <c r="B9" s="5" t="s">
        <v>39</v>
      </c>
      <c r="C9" s="6"/>
      <c r="E9" s="3"/>
      <c r="F9" s="3"/>
      <c r="G9" s="3"/>
      <c r="H9" s="3"/>
      <c r="I9" s="3"/>
      <c r="J9" s="3"/>
      <c r="K9" s="3"/>
      <c r="L9" s="3"/>
      <c r="M9" s="3"/>
    </row>
    <row r="10" spans="1:13">
      <c r="B10" s="5" t="s">
        <v>39</v>
      </c>
      <c r="C10" s="6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B11" s="5" t="s">
        <v>39</v>
      </c>
      <c r="C11" s="6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B12" s="5" t="s">
        <v>39</v>
      </c>
      <c r="C12" s="6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B13" s="5" t="s">
        <v>39</v>
      </c>
      <c r="C13" s="6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B14" s="5" t="s">
        <v>39</v>
      </c>
      <c r="C14" s="6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B15" s="5" t="s">
        <v>39</v>
      </c>
      <c r="C15" s="6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B16" s="5" t="s">
        <v>39</v>
      </c>
      <c r="C16" s="6"/>
      <c r="E16" s="3"/>
      <c r="F16" s="3"/>
      <c r="G16" s="3"/>
      <c r="H16" s="3"/>
      <c r="I16" s="3"/>
      <c r="J16" s="3"/>
      <c r="K16" s="3"/>
      <c r="L16" s="3"/>
      <c r="M16" s="3"/>
    </row>
    <row r="17" spans="2:13">
      <c r="B17" s="5" t="s">
        <v>39</v>
      </c>
      <c r="C17" s="6"/>
      <c r="E17" s="3"/>
      <c r="F17" s="3"/>
      <c r="G17" s="3"/>
      <c r="H17" s="3"/>
      <c r="I17" s="3"/>
      <c r="J17" s="3"/>
      <c r="K17" s="3"/>
      <c r="L17" s="3"/>
      <c r="M17" s="3"/>
    </row>
    <row r="18" spans="2:13">
      <c r="B18" s="5" t="s">
        <v>39</v>
      </c>
      <c r="C18" s="6"/>
      <c r="E18" s="3"/>
      <c r="F18" s="3"/>
      <c r="G18" s="3"/>
      <c r="H18" s="3"/>
      <c r="I18" s="3"/>
      <c r="J18" s="3"/>
      <c r="K18" s="3"/>
      <c r="L18" s="3"/>
      <c r="M18" s="3"/>
    </row>
    <row r="19" spans="2:13">
      <c r="B19" s="5" t="s">
        <v>39</v>
      </c>
      <c r="C19" s="6"/>
      <c r="E19" s="3"/>
      <c r="F19" s="3"/>
      <c r="G19" s="3"/>
      <c r="H19" s="3"/>
      <c r="I19" s="3"/>
      <c r="J19" s="3"/>
      <c r="K19" s="3"/>
      <c r="L19" s="3"/>
      <c r="M19" s="3"/>
    </row>
    <row r="20" spans="2:13">
      <c r="B20" s="5" t="s">
        <v>39</v>
      </c>
      <c r="C20" s="6"/>
      <c r="E20" s="3"/>
      <c r="F20" s="3"/>
      <c r="G20" s="3"/>
      <c r="H20" s="3"/>
      <c r="I20" s="3"/>
      <c r="J20" s="3"/>
      <c r="K20" s="3"/>
      <c r="L20" s="3"/>
      <c r="M20" s="3"/>
    </row>
    <row r="21" spans="2:13">
      <c r="B21" s="5" t="s">
        <v>39</v>
      </c>
      <c r="C21" s="6"/>
      <c r="E21" s="3"/>
      <c r="F21" s="3"/>
      <c r="G21" s="3"/>
      <c r="H21" s="3"/>
      <c r="I21" s="3"/>
      <c r="J21" s="3"/>
      <c r="K21" s="3"/>
      <c r="L21" s="3"/>
      <c r="M21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E036-7847-4795-BCAA-F3127AAE1E9E}">
  <dimension ref="A1:O31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9" width="5.5" style="6" customWidth="1"/>
    <col min="10" max="10" width="4.83203125" style="6" customWidth="1"/>
    <col min="11" max="11" width="11.33203125" style="6" customWidth="1"/>
    <col min="12" max="12" width="12.83203125" style="6" customWidth="1"/>
    <col min="13" max="13" width="7.83203125" style="6" bestFit="1" customWidth="1"/>
    <col min="14" max="14" width="9.5" style="6" bestFit="1" customWidth="1"/>
    <col min="15" max="15" width="21.83203125" style="5" customWidth="1"/>
    <col min="16" max="16384" width="9.1640625" style="3"/>
  </cols>
  <sheetData>
    <row r="1" spans="1:15" s="2" customFormat="1" ht="29" customHeight="1">
      <c r="A1" s="42" t="s">
        <v>175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" customFormat="1" ht="12.75" customHeight="1">
      <c r="A3" s="50" t="s">
        <v>185</v>
      </c>
      <c r="B3" s="34" t="s">
        <v>0</v>
      </c>
      <c r="C3" s="52" t="s">
        <v>187</v>
      </c>
      <c r="D3" s="52" t="s">
        <v>8</v>
      </c>
      <c r="E3" s="36" t="s">
        <v>188</v>
      </c>
      <c r="F3" s="36" t="s">
        <v>5</v>
      </c>
      <c r="G3" s="36" t="s">
        <v>9</v>
      </c>
      <c r="H3" s="36"/>
      <c r="I3" s="36"/>
      <c r="J3" s="36"/>
      <c r="K3" s="36" t="s">
        <v>183</v>
      </c>
      <c r="L3" s="36"/>
      <c r="M3" s="36" t="s">
        <v>1</v>
      </c>
      <c r="N3" s="36" t="s">
        <v>3</v>
      </c>
      <c r="O3" s="38" t="s">
        <v>2</v>
      </c>
    </row>
    <row r="4" spans="1:15" s="1" customFormat="1" ht="21" customHeight="1" thickBot="1">
      <c r="A4" s="51"/>
      <c r="B4" s="35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37"/>
      <c r="N4" s="37"/>
      <c r="O4" s="39"/>
    </row>
    <row r="5" spans="1:15" ht="16">
      <c r="A5" s="40" t="s">
        <v>47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5">
      <c r="A6" s="8" t="s">
        <v>38</v>
      </c>
      <c r="B6" s="7" t="s">
        <v>53</v>
      </c>
      <c r="C6" s="7" t="s">
        <v>54</v>
      </c>
      <c r="D6" s="7" t="s">
        <v>55</v>
      </c>
      <c r="E6" s="7" t="s">
        <v>189</v>
      </c>
      <c r="F6" s="7" t="s">
        <v>14</v>
      </c>
      <c r="G6" s="15" t="s">
        <v>36</v>
      </c>
      <c r="H6" s="15" t="s">
        <v>37</v>
      </c>
      <c r="I6" s="21" t="s">
        <v>56</v>
      </c>
      <c r="J6" s="8"/>
      <c r="K6" s="8" t="s">
        <v>57</v>
      </c>
      <c r="L6" s="26">
        <v>7</v>
      </c>
      <c r="M6" s="8" t="str">
        <f>"132,0"</f>
        <v>132,0</v>
      </c>
      <c r="N6" s="8" t="str">
        <f>"4516,3302"</f>
        <v>4516,3302</v>
      </c>
      <c r="O6" s="7"/>
    </row>
    <row r="7" spans="1:15">
      <c r="B7" s="5" t="s">
        <v>39</v>
      </c>
    </row>
    <row r="8" spans="1:15">
      <c r="B8" s="5" t="s">
        <v>39</v>
      </c>
      <c r="C8" s="6"/>
      <c r="D8" s="6"/>
      <c r="E8" s="6"/>
      <c r="F8" s="6"/>
      <c r="H8" s="5"/>
      <c r="I8" s="3"/>
      <c r="J8" s="3"/>
      <c r="K8" s="3"/>
      <c r="L8" s="3"/>
      <c r="M8" s="3"/>
      <c r="N8" s="3"/>
      <c r="O8" s="3"/>
    </row>
    <row r="9" spans="1:15">
      <c r="B9" s="5" t="s">
        <v>39</v>
      </c>
      <c r="C9" s="6"/>
      <c r="D9" s="6"/>
      <c r="E9" s="6"/>
      <c r="F9" s="6"/>
      <c r="H9" s="5"/>
      <c r="I9" s="3"/>
      <c r="J9" s="3"/>
      <c r="K9" s="3"/>
      <c r="L9" s="3"/>
      <c r="M9" s="3"/>
      <c r="N9" s="3"/>
      <c r="O9" s="3"/>
    </row>
    <row r="10" spans="1:15">
      <c r="B10" s="5" t="s">
        <v>39</v>
      </c>
      <c r="C10" s="6"/>
      <c r="D10" s="6"/>
      <c r="E10" s="6"/>
      <c r="F10" s="6"/>
      <c r="H10" s="5"/>
      <c r="I10" s="3"/>
      <c r="J10" s="3"/>
      <c r="K10" s="3"/>
      <c r="L10" s="3"/>
      <c r="M10" s="3"/>
      <c r="N10" s="3"/>
      <c r="O10" s="3"/>
    </row>
    <row r="11" spans="1:15">
      <c r="B11" s="5" t="s">
        <v>39</v>
      </c>
      <c r="C11" s="6"/>
      <c r="D11" s="6"/>
      <c r="E11" s="6"/>
      <c r="F11" s="6"/>
      <c r="H11" s="5"/>
      <c r="I11" s="3"/>
      <c r="J11" s="3"/>
      <c r="K11" s="3"/>
      <c r="L11" s="3"/>
      <c r="M11" s="3"/>
      <c r="N11" s="3"/>
      <c r="O11" s="3"/>
    </row>
    <row r="12" spans="1:15">
      <c r="B12" s="5" t="s">
        <v>39</v>
      </c>
      <c r="C12" s="6"/>
      <c r="D12" s="6"/>
      <c r="E12" s="6"/>
      <c r="F12" s="6"/>
      <c r="H12" s="5"/>
      <c r="I12" s="3"/>
      <c r="J12" s="3"/>
      <c r="K12" s="3"/>
      <c r="L12" s="3"/>
      <c r="M12" s="3"/>
      <c r="N12" s="3"/>
      <c r="O12" s="3"/>
    </row>
    <row r="13" spans="1:15">
      <c r="B13" s="5" t="s">
        <v>39</v>
      </c>
      <c r="C13" s="6"/>
      <c r="D13" s="6"/>
      <c r="E13" s="6"/>
      <c r="F13" s="6"/>
      <c r="H13" s="5"/>
      <c r="I13" s="3"/>
      <c r="J13" s="3"/>
      <c r="K13" s="3"/>
      <c r="L13" s="3"/>
      <c r="M13" s="3"/>
      <c r="N13" s="3"/>
      <c r="O13" s="3"/>
    </row>
    <row r="14" spans="1:15">
      <c r="B14" s="5" t="s">
        <v>39</v>
      </c>
      <c r="C14" s="6"/>
      <c r="D14" s="6"/>
      <c r="E14" s="6"/>
      <c r="F14" s="6"/>
      <c r="H14" s="5"/>
      <c r="I14" s="3"/>
      <c r="J14" s="3"/>
      <c r="K14" s="3"/>
      <c r="L14" s="3"/>
      <c r="M14" s="3"/>
      <c r="N14" s="3"/>
      <c r="O14" s="3"/>
    </row>
    <row r="15" spans="1:15">
      <c r="B15" s="5" t="s">
        <v>39</v>
      </c>
      <c r="C15" s="6"/>
      <c r="D15" s="6"/>
      <c r="E15" s="6"/>
      <c r="F15" s="6"/>
      <c r="H15" s="5"/>
      <c r="I15" s="3"/>
      <c r="J15" s="3"/>
      <c r="K15" s="3"/>
      <c r="L15" s="3"/>
      <c r="M15" s="3"/>
      <c r="N15" s="3"/>
      <c r="O15" s="3"/>
    </row>
    <row r="16" spans="1:15">
      <c r="B16" s="5" t="s">
        <v>39</v>
      </c>
      <c r="C16" s="6"/>
      <c r="D16" s="6"/>
      <c r="E16" s="6"/>
      <c r="F16" s="6"/>
      <c r="H16" s="5"/>
      <c r="I16" s="3"/>
      <c r="J16" s="3"/>
      <c r="K16" s="3"/>
      <c r="L16" s="3"/>
      <c r="M16" s="3"/>
      <c r="N16" s="3"/>
      <c r="O16" s="3"/>
    </row>
    <row r="17" spans="2:15">
      <c r="B17" s="5" t="s">
        <v>39</v>
      </c>
      <c r="C17" s="6"/>
      <c r="D17" s="6"/>
      <c r="E17" s="6"/>
      <c r="F17" s="6"/>
      <c r="H17" s="5"/>
      <c r="I17" s="3"/>
      <c r="J17" s="3"/>
      <c r="K17" s="3"/>
      <c r="L17" s="3"/>
      <c r="M17" s="3"/>
      <c r="N17" s="3"/>
      <c r="O17" s="3"/>
    </row>
    <row r="18" spans="2:15">
      <c r="B18" s="5" t="s">
        <v>39</v>
      </c>
      <c r="C18" s="6"/>
      <c r="D18" s="6"/>
      <c r="E18" s="6"/>
      <c r="F18" s="6"/>
      <c r="H18" s="5"/>
      <c r="I18" s="3"/>
      <c r="J18" s="3"/>
      <c r="K18" s="3"/>
      <c r="L18" s="3"/>
      <c r="M18" s="3"/>
      <c r="N18" s="3"/>
      <c r="O18" s="3"/>
    </row>
    <row r="19" spans="2:15">
      <c r="B19" s="5" t="s">
        <v>39</v>
      </c>
      <c r="C19" s="6"/>
      <c r="D19" s="6"/>
      <c r="E19" s="6"/>
      <c r="F19" s="6"/>
      <c r="H19" s="5"/>
      <c r="I19" s="3"/>
      <c r="J19" s="3"/>
      <c r="K19" s="3"/>
      <c r="L19" s="3"/>
      <c r="M19" s="3"/>
      <c r="N19" s="3"/>
      <c r="O19" s="3"/>
    </row>
    <row r="20" spans="2:15">
      <c r="B20" s="5" t="s">
        <v>39</v>
      </c>
      <c r="C20" s="6"/>
      <c r="D20" s="6"/>
      <c r="E20" s="6"/>
      <c r="F20" s="6"/>
      <c r="H20" s="5"/>
      <c r="I20" s="3"/>
      <c r="J20" s="3"/>
      <c r="K20" s="3"/>
      <c r="L20" s="3"/>
      <c r="M20" s="3"/>
      <c r="N20" s="3"/>
      <c r="O20" s="3"/>
    </row>
    <row r="21" spans="2:15">
      <c r="B21" s="5" t="s">
        <v>39</v>
      </c>
      <c r="C21" s="6"/>
      <c r="D21" s="6"/>
      <c r="E21" s="6"/>
      <c r="F21" s="6"/>
      <c r="H21" s="5"/>
      <c r="I21" s="3"/>
      <c r="J21" s="3"/>
      <c r="K21" s="3"/>
      <c r="L21" s="3"/>
      <c r="M21" s="3"/>
      <c r="N21" s="3"/>
      <c r="O21" s="3"/>
    </row>
    <row r="22" spans="2:15">
      <c r="C22" s="6"/>
      <c r="D22" s="6"/>
      <c r="E22" s="6"/>
      <c r="F22" s="6"/>
      <c r="H22" s="5"/>
      <c r="I22" s="3"/>
      <c r="J22" s="3"/>
      <c r="K22" s="3"/>
      <c r="L22" s="3"/>
      <c r="M22" s="3"/>
      <c r="N22" s="3"/>
      <c r="O22" s="3"/>
    </row>
    <row r="23" spans="2:15">
      <c r="C23" s="6"/>
      <c r="D23" s="6"/>
      <c r="E23" s="6"/>
      <c r="F23" s="6"/>
      <c r="H23" s="5"/>
      <c r="I23" s="3"/>
      <c r="J23" s="3"/>
      <c r="K23" s="3"/>
      <c r="L23" s="3"/>
      <c r="M23" s="3"/>
      <c r="N23" s="3"/>
      <c r="O23" s="3"/>
    </row>
    <row r="24" spans="2:15">
      <c r="C24" s="6"/>
      <c r="D24" s="6"/>
      <c r="E24" s="6"/>
      <c r="F24" s="6"/>
      <c r="H24" s="5"/>
      <c r="I24" s="3"/>
      <c r="J24" s="3"/>
      <c r="K24" s="3"/>
      <c r="L24" s="3"/>
      <c r="M24" s="3"/>
      <c r="N24" s="3"/>
      <c r="O24" s="3"/>
    </row>
    <row r="25" spans="2:15">
      <c r="C25" s="6"/>
      <c r="D25" s="6"/>
      <c r="E25" s="6"/>
      <c r="F25" s="6"/>
      <c r="H25" s="5"/>
      <c r="I25" s="3"/>
      <c r="J25" s="3"/>
      <c r="K25" s="3"/>
      <c r="L25" s="3"/>
      <c r="M25" s="3"/>
      <c r="N25" s="3"/>
      <c r="O25" s="3"/>
    </row>
    <row r="26" spans="2:15">
      <c r="C26" s="6"/>
      <c r="D26" s="6"/>
      <c r="E26" s="6"/>
      <c r="F26" s="6"/>
      <c r="H26" s="5"/>
      <c r="I26" s="3"/>
      <c r="J26" s="3"/>
      <c r="K26" s="3"/>
      <c r="L26" s="3"/>
      <c r="M26" s="3"/>
      <c r="N26" s="3"/>
      <c r="O26" s="3"/>
    </row>
    <row r="27" spans="2:15">
      <c r="C27" s="6"/>
      <c r="D27" s="6"/>
      <c r="E27" s="6"/>
      <c r="F27" s="6"/>
      <c r="H27" s="5"/>
      <c r="I27" s="3"/>
      <c r="J27" s="3"/>
      <c r="K27" s="3"/>
      <c r="L27" s="3"/>
      <c r="M27" s="3"/>
      <c r="N27" s="3"/>
      <c r="O27" s="3"/>
    </row>
    <row r="28" spans="2:15">
      <c r="C28" s="6"/>
      <c r="D28" s="6"/>
      <c r="E28" s="6"/>
      <c r="F28" s="6"/>
      <c r="H28" s="5"/>
      <c r="I28" s="3"/>
      <c r="J28" s="3"/>
      <c r="K28" s="3"/>
      <c r="L28" s="3"/>
      <c r="M28" s="3"/>
      <c r="N28" s="3"/>
      <c r="O28" s="3"/>
    </row>
    <row r="29" spans="2:15">
      <c r="C29" s="6"/>
      <c r="D29" s="6"/>
      <c r="E29" s="6"/>
      <c r="F29" s="6"/>
      <c r="H29" s="5"/>
      <c r="I29" s="3"/>
      <c r="J29" s="3"/>
      <c r="K29" s="3"/>
      <c r="L29" s="3"/>
      <c r="M29" s="3"/>
      <c r="N29" s="3"/>
      <c r="O29" s="3"/>
    </row>
    <row r="30" spans="2:15">
      <c r="C30" s="6"/>
      <c r="D30" s="6"/>
      <c r="E30" s="6"/>
      <c r="F30" s="6"/>
      <c r="H30" s="5"/>
      <c r="I30" s="3"/>
      <c r="J30" s="3"/>
      <c r="K30" s="3"/>
      <c r="L30" s="3"/>
      <c r="M30" s="3"/>
      <c r="N30" s="3"/>
      <c r="O30" s="3"/>
    </row>
    <row r="31" spans="2:15">
      <c r="C31" s="6"/>
      <c r="D31" s="6"/>
      <c r="E31" s="6"/>
      <c r="F31" s="6"/>
      <c r="H31" s="5"/>
      <c r="I31" s="3"/>
      <c r="J31" s="3"/>
      <c r="K31" s="3"/>
      <c r="L31" s="3"/>
      <c r="M31" s="3"/>
      <c r="N31" s="3"/>
      <c r="O31" s="3"/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IPL Двоеборье без экип ДК</vt:lpstr>
      <vt:lpstr>IPL Жим без экипировки ДК</vt:lpstr>
      <vt:lpstr>IPL Жим без экипировки</vt:lpstr>
      <vt:lpstr>СПР Жим софт однопетельная</vt:lpstr>
      <vt:lpstr>IPL Тяга без экипировки</vt:lpstr>
      <vt:lpstr>СПР Пауэрспорт ДК</vt:lpstr>
      <vt:lpstr>СПР Подъем на бицепс ДК</vt:lpstr>
      <vt:lpstr>СПР Подъем на бицепс</vt:lpstr>
      <vt:lpstr>ФЖД ЖД Любители ДК</vt:lpstr>
      <vt:lpstr>ФЖД ЖД Любители</vt:lpstr>
      <vt:lpstr>ФЖД Любители жим на макс.</vt:lpstr>
      <vt:lpstr>ФЖД ЖД Военный жим 1_2</vt:lpstr>
      <vt:lpstr>ФЖД Софт однослой жим на макс.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2022-01-06T18:21:18Z</dcterms:modified>
</cp:coreProperties>
</file>