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2461E4E4-1429-0E40-9764-5DFFA9F32794}" xr6:coauthVersionLast="45" xr6:coauthVersionMax="45" xr10:uidLastSave="{00000000-0000-0000-0000-000000000000}"/>
  <bookViews>
    <workbookView xWindow="0" yWindow="460" windowWidth="28800" windowHeight="16220" tabRatio="933" firstSheet="1" activeTab="6" xr2:uid="{00000000-000D-0000-FFFF-FFFF00000000}"/>
  </bookViews>
  <sheets>
    <sheet name="IPL Жим без экипировки ДК" sheetId="23" r:id="rId1"/>
    <sheet name="IPL Жим без экипировки" sheetId="22" r:id="rId2"/>
    <sheet name="СПР Жим софт однопетельная" sheetId="24" r:id="rId3"/>
    <sheet name="СПР Пауэрспорт ДК" sheetId="33" r:id="rId4"/>
    <sheet name="СПР Подъем на бицепс ДК" sheetId="31" r:id="rId5"/>
    <sheet name="СПР Подъем на бицепс" sheetId="30" r:id="rId6"/>
    <sheet name="ФЖД Армейский жим на макс" sheetId="66" r:id="rId7"/>
  </sheets>
  <calcPr calcId="191029" refMode="R1C1" iterateDelta="1E-4" calcCompleted="0"/>
</workbook>
</file>

<file path=xl/calcChain.xml><?xml version="1.0" encoding="utf-8"?>
<calcChain xmlns="http://schemas.openxmlformats.org/spreadsheetml/2006/main">
  <c r="L12" i="23" l="1"/>
  <c r="K12" i="23"/>
  <c r="L6" i="66" l="1"/>
  <c r="K6" i="66"/>
  <c r="P9" i="33"/>
  <c r="O9" i="33"/>
  <c r="P6" i="33"/>
  <c r="O6" i="33"/>
  <c r="L10" i="31"/>
  <c r="K10" i="31"/>
  <c r="L9" i="31"/>
  <c r="K9" i="31"/>
  <c r="L6" i="31"/>
  <c r="K6" i="31"/>
  <c r="L6" i="30"/>
  <c r="K6" i="30"/>
  <c r="L9" i="24"/>
  <c r="K9" i="24"/>
  <c r="L6" i="24"/>
  <c r="K6" i="24"/>
  <c r="K30" i="23"/>
  <c r="K27" i="23"/>
  <c r="K24" i="23"/>
  <c r="K21" i="23"/>
  <c r="K20" i="23"/>
  <c r="K17" i="23"/>
  <c r="K14" i="23"/>
  <c r="K13" i="23"/>
  <c r="K9" i="23"/>
  <c r="K18" i="22"/>
  <c r="K15" i="22"/>
  <c r="K12" i="22"/>
  <c r="K9" i="22"/>
  <c r="K6" i="22"/>
</calcChain>
</file>

<file path=xl/sharedStrings.xml><?xml version="1.0" encoding="utf-8"?>
<sst xmlns="http://schemas.openxmlformats.org/spreadsheetml/2006/main" count="370" uniqueCount="174">
  <si>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</si>
  <si>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</si>
  <si>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</si>
  <si>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</si>
  <si>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</si>
  <si>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</si>
  <si>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</si>
  <si>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ВЕСОВАЯ КАТЕГОРИЯ   56</t>
  </si>
  <si>
    <t xml:space="preserve">Москва </t>
  </si>
  <si>
    <t>Результат</t>
  </si>
  <si>
    <t>1</t>
  </si>
  <si>
    <t/>
  </si>
  <si>
    <t>120,0</t>
  </si>
  <si>
    <t>ВЕСОВАЯ КАТЕГОРИЯ   100</t>
  </si>
  <si>
    <t>32,5</t>
  </si>
  <si>
    <t>Жим лёжа</t>
  </si>
  <si>
    <t>ВЕСОВАЯ КАТЕГОРИЯ   82.5</t>
  </si>
  <si>
    <t>Мысливец Галина</t>
  </si>
  <si>
    <t>76,50</t>
  </si>
  <si>
    <t>50,0</t>
  </si>
  <si>
    <t>52,5</t>
  </si>
  <si>
    <t>55,0</t>
  </si>
  <si>
    <t xml:space="preserve">Добрынин А. </t>
  </si>
  <si>
    <t>ВЕСОВАЯ КАТЕГОРИЯ   90</t>
  </si>
  <si>
    <t>Аскеров Шамиль</t>
  </si>
  <si>
    <t>Открытая (01.04.1989)/32</t>
  </si>
  <si>
    <t>89,90</t>
  </si>
  <si>
    <t>150,0</t>
  </si>
  <si>
    <t>157,5</t>
  </si>
  <si>
    <t>162,5</t>
  </si>
  <si>
    <t>Юзифзаде Мехман</t>
  </si>
  <si>
    <t>Открытая (06.08.1989)/31</t>
  </si>
  <si>
    <t>96,50</t>
  </si>
  <si>
    <t>140,0</t>
  </si>
  <si>
    <t>145,0</t>
  </si>
  <si>
    <t>160,0</t>
  </si>
  <si>
    <t>ВЕСОВАЯ КАТЕГОРИЯ   110</t>
  </si>
  <si>
    <t>Быков Дмитрий</t>
  </si>
  <si>
    <t>Открытая (17.09.1987)/33</t>
  </si>
  <si>
    <t>105,70</t>
  </si>
  <si>
    <t xml:space="preserve">Орехово-Зуево/Московская область </t>
  </si>
  <si>
    <t>165,0</t>
  </si>
  <si>
    <t>ВЕСОВАЯ КАТЕГОРИЯ   140</t>
  </si>
  <si>
    <t>Железнов Дмитрий</t>
  </si>
  <si>
    <t>Открытая (24.01.1993)/28</t>
  </si>
  <si>
    <t>125,20</t>
  </si>
  <si>
    <t xml:space="preserve">Бронницы/Московская область </t>
  </si>
  <si>
    <t>225,0</t>
  </si>
  <si>
    <t>235,0</t>
  </si>
  <si>
    <t>245,0</t>
  </si>
  <si>
    <t>Трухина Ирина</t>
  </si>
  <si>
    <t>Открытая (01.10.1986)/34</t>
  </si>
  <si>
    <t>55,10</t>
  </si>
  <si>
    <t>60,0</t>
  </si>
  <si>
    <t xml:space="preserve">Бородий В. </t>
  </si>
  <si>
    <t>ВЕСОВАЯ КАТЕГОРИЯ   67.5</t>
  </si>
  <si>
    <t>Буштец Никита</t>
  </si>
  <si>
    <t>Открытая (30.11.1993)/27</t>
  </si>
  <si>
    <t>67,50</t>
  </si>
  <si>
    <t>92,5</t>
  </si>
  <si>
    <t>95,0</t>
  </si>
  <si>
    <t>97,5</t>
  </si>
  <si>
    <t>ВЕСОВАЯ КАТЕГОРИЯ   75</t>
  </si>
  <si>
    <t>Крылов Владимир</t>
  </si>
  <si>
    <t>74,40</t>
  </si>
  <si>
    <t>112,5</t>
  </si>
  <si>
    <t>117,5</t>
  </si>
  <si>
    <t>Григорян Павел</t>
  </si>
  <si>
    <t>Открытая (29.09.1987)/33</t>
  </si>
  <si>
    <t>74,70</t>
  </si>
  <si>
    <t>100,0</t>
  </si>
  <si>
    <t>Юрк Даниил</t>
  </si>
  <si>
    <t>81,45</t>
  </si>
  <si>
    <t>127,5</t>
  </si>
  <si>
    <t>132,5</t>
  </si>
  <si>
    <t>Пичугин Владислав</t>
  </si>
  <si>
    <t>88,40</t>
  </si>
  <si>
    <t>105,0</t>
  </si>
  <si>
    <t>115,0</t>
  </si>
  <si>
    <t xml:space="preserve">Железнов Д. </t>
  </si>
  <si>
    <t>Верховников Сергей</t>
  </si>
  <si>
    <t>Открытая (06.07.1990)/30</t>
  </si>
  <si>
    <t>86,20</t>
  </si>
  <si>
    <t>130,0</t>
  </si>
  <si>
    <t>Петриченко Максим</t>
  </si>
  <si>
    <t>Открытая (31.05.1987)/33</t>
  </si>
  <si>
    <t>93,40</t>
  </si>
  <si>
    <t xml:space="preserve">Рязань/Рязанская область </t>
  </si>
  <si>
    <t>Фомин Павел</t>
  </si>
  <si>
    <t>105,65</t>
  </si>
  <si>
    <t>ВЕСОВАЯ КАТЕГОРИЯ   125</t>
  </si>
  <si>
    <t>Полетаев Владимир</t>
  </si>
  <si>
    <t>Открытая (01.01.1988)/33</t>
  </si>
  <si>
    <t>122,60</t>
  </si>
  <si>
    <t xml:space="preserve">Лобня/Московская область </t>
  </si>
  <si>
    <t>155,0</t>
  </si>
  <si>
    <t>Илюшин Руслан</t>
  </si>
  <si>
    <t>Открытая (25.02.1991)/30</t>
  </si>
  <si>
    <t>89,95</t>
  </si>
  <si>
    <t>260,0</t>
  </si>
  <si>
    <t>270,0</t>
  </si>
  <si>
    <t>280,0</t>
  </si>
  <si>
    <t>170,0</t>
  </si>
  <si>
    <t>190,0</t>
  </si>
  <si>
    <t>205,0</t>
  </si>
  <si>
    <t>Жим стоя</t>
  </si>
  <si>
    <t>70,0</t>
  </si>
  <si>
    <t>Пенько Константин</t>
  </si>
  <si>
    <t>82,00</t>
  </si>
  <si>
    <t xml:space="preserve">Зеленоград/Московская область </t>
  </si>
  <si>
    <t>57,5</t>
  </si>
  <si>
    <t>Евменчикова Елена</t>
  </si>
  <si>
    <t>Открытая (21.06.1978)/42</t>
  </si>
  <si>
    <t>73,20</t>
  </si>
  <si>
    <t>30,0</t>
  </si>
  <si>
    <t>35,0</t>
  </si>
  <si>
    <t>Алейников Денис</t>
  </si>
  <si>
    <t>Открытая (03.04.1982)/39</t>
  </si>
  <si>
    <t>85,85</t>
  </si>
  <si>
    <t>65,0</t>
  </si>
  <si>
    <t>72,5</t>
  </si>
  <si>
    <t>Оброткин Николай</t>
  </si>
  <si>
    <t>Открытая (05.10.1981)/39</t>
  </si>
  <si>
    <t>86,90</t>
  </si>
  <si>
    <t xml:space="preserve">Брянск/Брянская область </t>
  </si>
  <si>
    <t>2</t>
  </si>
  <si>
    <t>90,0</t>
  </si>
  <si>
    <t>102,5</t>
  </si>
  <si>
    <t>62,5</t>
  </si>
  <si>
    <t>80,0</t>
  </si>
  <si>
    <t>Михайлов Александр</t>
  </si>
  <si>
    <t>Юноши 14-17 (15.03.2005)/16</t>
  </si>
  <si>
    <t>67,90</t>
  </si>
  <si>
    <t>75,0</t>
  </si>
  <si>
    <t xml:space="preserve">Стоянова Н. </t>
  </si>
  <si>
    <t>Баранов Александр</t>
  </si>
  <si>
    <t>Открытая (15.01.1986)/35</t>
  </si>
  <si>
    <t>109,80</t>
  </si>
  <si>
    <t>110,0</t>
  </si>
  <si>
    <t>Тяга</t>
  </si>
  <si>
    <t>Мастера 40-44 (16.05.1979)/41</t>
  </si>
  <si>
    <t>Олейник А.</t>
  </si>
  <si>
    <t>Мастера 50-54 (27.01.1968)/53</t>
  </si>
  <si>
    <t>Новоголуб О.</t>
  </si>
  <si>
    <t>Мурашов М.</t>
  </si>
  <si>
    <t>Постика В.</t>
  </si>
  <si>
    <t>83б9655</t>
  </si>
  <si>
    <t>Открытый Кубок "Universalfit cup"
IPL Жим лежа без экипировки ДК
Москва, 4 апреля 2021 года</t>
  </si>
  <si>
    <t>Открытый Кубок "Universalfit cup"
IPL Жим лежа без экипировки
Москва, 4 апреля 2021 года</t>
  </si>
  <si>
    <t>Открытый Кубок "Universalfit cup"
СПР Жим лежа в однопетельной софт экипировке
Москва, 4 апреля 2021 года</t>
  </si>
  <si>
    <t>Открытый Кубок "Universalfit cup"
СПР Пауэрспорт ДК
Москва, 4 апреля 2021 года</t>
  </si>
  <si>
    <t>Открытый Кубок "Universalfit cup"
СПР Строгий подъем штанги на бицепс ДК
Москва, 4 апреля 2021 года</t>
  </si>
  <si>
    <t>Открытый Кубок "Universalfit cup"
СПР Строгий подъем штанги на бицепс
Москва, 4 апреля 2021 года</t>
  </si>
  <si>
    <t>Открытый Кубок "Universalfit cup"
ФЖД Армейский жим на максимум
Москва, 4 апреля 2021 года</t>
  </si>
  <si>
    <t>Мастера 40-49 (16.05.1979)/41</t>
  </si>
  <si>
    <t>Мастера 50-59 (10.05.1962)/58</t>
  </si>
  <si>
    <t>Юниоры 20-23 (22.06.1999)/21</t>
  </si>
  <si>
    <t>Юноши 15-19 (05.11.2001)/19</t>
  </si>
  <si>
    <t>Юноши 15-19 (03.01.2004)/17</t>
  </si>
  <si>
    <t>Деденево/Московская область</t>
  </si>
  <si>
    <t>Белоозерский/Московская область</t>
  </si>
  <si>
    <t xml:space="preserve">Железнов М., Кочетков И. </t>
  </si>
  <si>
    <t xml:space="preserve">Ушков И. </t>
  </si>
  <si>
    <t>Минск/Беларусь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</si>
  <si>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</si>
  <si>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</si>
  <si>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</si>
  <si>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</si>
  <si>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</si>
  <si>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</si>
  <si>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</si>
  <si>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</si>
  <si>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M3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</si>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</sst>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90E5-0998-463E-9F7F-D6692437E56A}">
  <dimension ref="A1:M31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9" bestFit="1" customWidth="1"/>
    <col min="6" max="6" width="36" style="5" customWidth="1"/>
    <col min="7" max="10" width="5.5" style="6" customWidth="1"/>
    <col min="11" max="11" width="10.5" style="27" bestFit="1" customWidth="1"/>
    <col min="12" max="12" width="8.6640625" style="23" bestFit="1" customWidth="1"/>
    <col min="13" max="13" width="18" style="5" bestFit="1" customWidth="1"/>
    <col min="14" max="16384" width="9.1640625" style="3"/>
  </cols>
  <sheetData>
    <row r="1" spans="1:13" s="2" customFormat="1" ht="29" customHeight="1">
      <c r="A1" s="39" t="s">
        <v>147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33" t="s">
        <v>167</v>
      </c>
      <c r="F3" s="51" t="s">
        <v>5</v>
      </c>
      <c r="G3" s="51" t="s">
        <v>15</v>
      </c>
      <c r="H3" s="51"/>
      <c r="I3" s="51"/>
      <c r="J3" s="51"/>
      <c r="K3" s="31" t="s">
        <v>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32"/>
      <c r="L4" s="34"/>
      <c r="M4" s="36"/>
    </row>
    <row r="5" spans="1:13" ht="16">
      <c r="A5" s="37" t="s">
        <v>7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50</v>
      </c>
      <c r="C6" s="7" t="s">
        <v>51</v>
      </c>
      <c r="D6" s="7" t="s">
        <v>52</v>
      </c>
      <c r="E6" s="20" t="s">
        <v>168</v>
      </c>
      <c r="F6" s="7" t="s">
        <v>8</v>
      </c>
      <c r="G6" s="9" t="s">
        <v>21</v>
      </c>
      <c r="H6" s="10" t="s">
        <v>53</v>
      </c>
      <c r="I6" s="10" t="s">
        <v>53</v>
      </c>
      <c r="J6" s="8"/>
      <c r="K6" s="28">
        <v>55</v>
      </c>
      <c r="L6" s="24">
        <v>65.537999999999997</v>
      </c>
      <c r="M6" s="7" t="s">
        <v>54</v>
      </c>
    </row>
    <row r="7" spans="1:13">
      <c r="B7" s="5" t="s">
        <v>11</v>
      </c>
    </row>
    <row r="8" spans="1:13" ht="16">
      <c r="A8" s="52" t="s">
        <v>55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10</v>
      </c>
      <c r="B9" s="7" t="s">
        <v>56</v>
      </c>
      <c r="C9" s="7" t="s">
        <v>57</v>
      </c>
      <c r="D9" s="7" t="s">
        <v>58</v>
      </c>
      <c r="E9" s="20" t="s">
        <v>168</v>
      </c>
      <c r="F9" s="7" t="s">
        <v>8</v>
      </c>
      <c r="G9" s="9" t="s">
        <v>59</v>
      </c>
      <c r="H9" s="9" t="s">
        <v>60</v>
      </c>
      <c r="I9" s="9" t="s">
        <v>61</v>
      </c>
      <c r="J9" s="8"/>
      <c r="K9" s="28" t="str">
        <f>"97,5"</f>
        <v>97,5</v>
      </c>
      <c r="L9" s="24">
        <v>75.172499999999999</v>
      </c>
      <c r="M9" s="7"/>
    </row>
    <row r="10" spans="1:13">
      <c r="B10" s="5" t="s">
        <v>11</v>
      </c>
    </row>
    <row r="11" spans="1:13" ht="16">
      <c r="A11" s="52" t="s">
        <v>62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8" t="s">
        <v>10</v>
      </c>
      <c r="B12" s="7" t="s">
        <v>130</v>
      </c>
      <c r="C12" s="7" t="s">
        <v>131</v>
      </c>
      <c r="D12" s="7" t="s">
        <v>132</v>
      </c>
      <c r="E12" s="7" t="s">
        <v>169</v>
      </c>
      <c r="F12" s="7" t="s">
        <v>8</v>
      </c>
      <c r="G12" s="9" t="s">
        <v>133</v>
      </c>
      <c r="H12" s="9" t="s">
        <v>129</v>
      </c>
      <c r="I12" s="10" t="s">
        <v>126</v>
      </c>
      <c r="J12" s="8"/>
      <c r="K12" s="8" t="str">
        <f>"80,0"</f>
        <v>80,0</v>
      </c>
      <c r="L12" s="8" t="str">
        <f>"61,3920"</f>
        <v>61,3920</v>
      </c>
      <c r="M12" s="7" t="s">
        <v>134</v>
      </c>
    </row>
    <row r="13" spans="1:13">
      <c r="A13" s="12" t="s">
        <v>10</v>
      </c>
      <c r="B13" s="11" t="s">
        <v>63</v>
      </c>
      <c r="C13" s="11" t="s">
        <v>156</v>
      </c>
      <c r="D13" s="11" t="s">
        <v>64</v>
      </c>
      <c r="E13" s="21" t="s">
        <v>170</v>
      </c>
      <c r="F13" s="11" t="s">
        <v>159</v>
      </c>
      <c r="G13" s="15" t="s">
        <v>65</v>
      </c>
      <c r="H13" s="16" t="s">
        <v>66</v>
      </c>
      <c r="I13" s="16" t="s">
        <v>66</v>
      </c>
      <c r="J13" s="12"/>
      <c r="K13" s="29" t="str">
        <f>"112,5"</f>
        <v>112,5</v>
      </c>
      <c r="L13" s="25">
        <v>80.617500000000007</v>
      </c>
      <c r="M13" s="11" t="s">
        <v>145</v>
      </c>
    </row>
    <row r="14" spans="1:13">
      <c r="A14" s="14" t="s">
        <v>10</v>
      </c>
      <c r="B14" s="13" t="s">
        <v>67</v>
      </c>
      <c r="C14" s="13" t="s">
        <v>68</v>
      </c>
      <c r="D14" s="13" t="s">
        <v>69</v>
      </c>
      <c r="E14" s="22" t="s">
        <v>168</v>
      </c>
      <c r="F14" s="13" t="s">
        <v>8</v>
      </c>
      <c r="G14" s="17" t="s">
        <v>70</v>
      </c>
      <c r="H14" s="17" t="s">
        <v>65</v>
      </c>
      <c r="I14" s="17" t="s">
        <v>66</v>
      </c>
      <c r="J14" s="14"/>
      <c r="K14" s="30" t="str">
        <f>"117,5"</f>
        <v>117,5</v>
      </c>
      <c r="L14" s="26" t="s">
        <v>146</v>
      </c>
      <c r="M14" s="13"/>
    </row>
    <row r="15" spans="1:13">
      <c r="B15" s="5" t="s">
        <v>11</v>
      </c>
    </row>
    <row r="16" spans="1:13" ht="16">
      <c r="A16" s="52" t="s">
        <v>16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8" t="s">
        <v>10</v>
      </c>
      <c r="B17" s="7" t="s">
        <v>71</v>
      </c>
      <c r="C17" s="7" t="s">
        <v>157</v>
      </c>
      <c r="D17" s="7" t="s">
        <v>72</v>
      </c>
      <c r="E17" s="20" t="s">
        <v>169</v>
      </c>
      <c r="F17" s="7" t="s">
        <v>8</v>
      </c>
      <c r="G17" s="9" t="s">
        <v>73</v>
      </c>
      <c r="H17" s="10" t="s">
        <v>74</v>
      </c>
      <c r="I17" s="10" t="s">
        <v>74</v>
      </c>
      <c r="J17" s="8"/>
      <c r="K17" s="28" t="str">
        <f>"127,5"</f>
        <v>127,5</v>
      </c>
      <c r="L17" s="24">
        <v>86.049800000000005</v>
      </c>
      <c r="M17" s="7" t="s">
        <v>144</v>
      </c>
    </row>
    <row r="18" spans="1:13">
      <c r="B18" s="5" t="s">
        <v>11</v>
      </c>
    </row>
    <row r="19" spans="1:13" ht="16">
      <c r="A19" s="52" t="s">
        <v>23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3">
      <c r="A20" s="12" t="s">
        <v>10</v>
      </c>
      <c r="B20" s="11" t="s">
        <v>75</v>
      </c>
      <c r="C20" s="11" t="s">
        <v>158</v>
      </c>
      <c r="D20" s="11" t="s">
        <v>76</v>
      </c>
      <c r="E20" s="21" t="s">
        <v>169</v>
      </c>
      <c r="F20" s="11" t="s">
        <v>160</v>
      </c>
      <c r="G20" s="15" t="s">
        <v>77</v>
      </c>
      <c r="H20" s="15" t="s">
        <v>78</v>
      </c>
      <c r="I20" s="15" t="s">
        <v>12</v>
      </c>
      <c r="J20" s="12"/>
      <c r="K20" s="29" t="str">
        <f>"120,0"</f>
        <v>120,0</v>
      </c>
      <c r="L20" s="25">
        <v>77.328000000000003</v>
      </c>
      <c r="M20" s="11" t="s">
        <v>79</v>
      </c>
    </row>
    <row r="21" spans="1:13">
      <c r="A21" s="14" t="s">
        <v>10</v>
      </c>
      <c r="B21" s="13" t="s">
        <v>80</v>
      </c>
      <c r="C21" s="13" t="s">
        <v>81</v>
      </c>
      <c r="D21" s="13" t="s">
        <v>82</v>
      </c>
      <c r="E21" s="22" t="s">
        <v>168</v>
      </c>
      <c r="F21" s="13" t="s">
        <v>8</v>
      </c>
      <c r="G21" s="18" t="s">
        <v>83</v>
      </c>
      <c r="H21" s="18" t="s">
        <v>83</v>
      </c>
      <c r="I21" s="17" t="s">
        <v>74</v>
      </c>
      <c r="J21" s="14"/>
      <c r="K21" s="30" t="str">
        <f>"132,5"</f>
        <v>132,5</v>
      </c>
      <c r="L21" s="26">
        <v>86.602000000000004</v>
      </c>
      <c r="M21" s="13" t="s">
        <v>143</v>
      </c>
    </row>
    <row r="22" spans="1:13">
      <c r="B22" s="5" t="s">
        <v>11</v>
      </c>
    </row>
    <row r="23" spans="1:13" ht="16">
      <c r="A23" s="52" t="s">
        <v>13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3">
      <c r="A24" s="8" t="s">
        <v>10</v>
      </c>
      <c r="B24" s="7" t="s">
        <v>84</v>
      </c>
      <c r="C24" s="7" t="s">
        <v>85</v>
      </c>
      <c r="D24" s="7" t="s">
        <v>86</v>
      </c>
      <c r="E24" s="20" t="s">
        <v>168</v>
      </c>
      <c r="F24" s="7" t="s">
        <v>87</v>
      </c>
      <c r="G24" s="9" t="s">
        <v>27</v>
      </c>
      <c r="H24" s="9" t="s">
        <v>28</v>
      </c>
      <c r="I24" s="9" t="s">
        <v>29</v>
      </c>
      <c r="J24" s="8"/>
      <c r="K24" s="28" t="str">
        <f>"162,5"</f>
        <v>162,5</v>
      </c>
      <c r="L24" s="24">
        <v>101.87130000000001</v>
      </c>
      <c r="M24" s="7"/>
    </row>
    <row r="25" spans="1:13">
      <c r="B25" s="5" t="s">
        <v>11</v>
      </c>
    </row>
    <row r="26" spans="1:13" ht="16">
      <c r="A26" s="52" t="s">
        <v>36</v>
      </c>
      <c r="B26" s="52"/>
      <c r="C26" s="53"/>
      <c r="D26" s="53"/>
      <c r="E26" s="53"/>
      <c r="F26" s="53"/>
      <c r="G26" s="53"/>
      <c r="H26" s="53"/>
      <c r="I26" s="53"/>
      <c r="J26" s="53"/>
    </row>
    <row r="27" spans="1:13">
      <c r="A27" s="8" t="s">
        <v>10</v>
      </c>
      <c r="B27" s="7" t="s">
        <v>88</v>
      </c>
      <c r="C27" s="7" t="s">
        <v>140</v>
      </c>
      <c r="D27" s="7" t="s">
        <v>89</v>
      </c>
      <c r="E27" s="20" t="s">
        <v>171</v>
      </c>
      <c r="F27" s="7" t="s">
        <v>8</v>
      </c>
      <c r="G27" s="9" t="s">
        <v>74</v>
      </c>
      <c r="H27" s="10" t="s">
        <v>33</v>
      </c>
      <c r="I27" s="9" t="s">
        <v>33</v>
      </c>
      <c r="J27" s="8"/>
      <c r="K27" s="28" t="str">
        <f>"140,0"</f>
        <v>140,0</v>
      </c>
      <c r="L27" s="24">
        <v>83.468000000000004</v>
      </c>
      <c r="M27" s="7"/>
    </row>
    <row r="28" spans="1:13">
      <c r="B28" s="5" t="s">
        <v>11</v>
      </c>
    </row>
    <row r="29" spans="1:13" ht="16">
      <c r="A29" s="52" t="s">
        <v>90</v>
      </c>
      <c r="B29" s="52"/>
      <c r="C29" s="53"/>
      <c r="D29" s="53"/>
      <c r="E29" s="53"/>
      <c r="F29" s="53"/>
      <c r="G29" s="53"/>
      <c r="H29" s="53"/>
      <c r="I29" s="53"/>
      <c r="J29" s="53"/>
    </row>
    <row r="30" spans="1:13">
      <c r="A30" s="8" t="s">
        <v>10</v>
      </c>
      <c r="B30" s="7" t="s">
        <v>91</v>
      </c>
      <c r="C30" s="7" t="s">
        <v>92</v>
      </c>
      <c r="D30" s="7" t="s">
        <v>93</v>
      </c>
      <c r="E30" s="20" t="s">
        <v>168</v>
      </c>
      <c r="F30" s="7" t="s">
        <v>94</v>
      </c>
      <c r="G30" s="9" t="s">
        <v>27</v>
      </c>
      <c r="H30" s="9" t="s">
        <v>95</v>
      </c>
      <c r="I30" s="10" t="s">
        <v>35</v>
      </c>
      <c r="J30" s="8"/>
      <c r="K30" s="28" t="str">
        <f>"155,0"</f>
        <v>155,0</v>
      </c>
      <c r="L30" s="24">
        <v>88.691000000000003</v>
      </c>
      <c r="M30" s="7"/>
    </row>
    <row r="31" spans="1:13">
      <c r="B31" s="5" t="s">
        <v>11</v>
      </c>
    </row>
  </sheetData>
  <mergeCells count="19">
    <mergeCell ref="A29:J29"/>
    <mergeCell ref="B3:B4"/>
    <mergeCell ref="A8:J8"/>
    <mergeCell ref="A11:J11"/>
    <mergeCell ref="A16:J16"/>
    <mergeCell ref="A19:J19"/>
    <mergeCell ref="A23:J23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79AF-3147-479D-B3B8-52EFC2288FFD}">
  <dimension ref="A1:M1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1.5" style="6" customWidth="1"/>
    <col min="12" max="12" width="8.5" style="23" bestFit="1" customWidth="1"/>
    <col min="13" max="13" width="23.83203125" style="5" bestFit="1" customWidth="1"/>
    <col min="14" max="16384" width="9.1640625" style="3"/>
  </cols>
  <sheetData>
    <row r="1" spans="1:13" s="2" customFormat="1" ht="29" customHeight="1">
      <c r="A1" s="39" t="s">
        <v>148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33" t="s">
        <v>167</v>
      </c>
      <c r="F3" s="51" t="s">
        <v>5</v>
      </c>
      <c r="G3" s="51" t="s">
        <v>15</v>
      </c>
      <c r="H3" s="51"/>
      <c r="I3" s="51"/>
      <c r="J3" s="51"/>
      <c r="K3" s="51" t="s">
        <v>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34"/>
      <c r="M4" s="36"/>
    </row>
    <row r="5" spans="1:13" ht="16">
      <c r="A5" s="37" t="s">
        <v>16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17</v>
      </c>
      <c r="C6" s="7" t="s">
        <v>142</v>
      </c>
      <c r="D6" s="7" t="s">
        <v>18</v>
      </c>
      <c r="E6" s="20" t="s">
        <v>172</v>
      </c>
      <c r="F6" s="7" t="s">
        <v>8</v>
      </c>
      <c r="G6" s="10" t="s">
        <v>19</v>
      </c>
      <c r="H6" s="9" t="s">
        <v>20</v>
      </c>
      <c r="I6" s="10" t="s">
        <v>21</v>
      </c>
      <c r="J6" s="8"/>
      <c r="K6" s="8" t="str">
        <f>"52,5"</f>
        <v>52,5</v>
      </c>
      <c r="L6" s="24">
        <v>49.302799999999998</v>
      </c>
      <c r="M6" s="7" t="s">
        <v>22</v>
      </c>
    </row>
    <row r="7" spans="1:13">
      <c r="B7" s="5" t="s">
        <v>11</v>
      </c>
    </row>
    <row r="8" spans="1:13" ht="16">
      <c r="A8" s="52" t="s">
        <v>23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10</v>
      </c>
      <c r="B9" s="7" t="s">
        <v>24</v>
      </c>
      <c r="C9" s="7" t="s">
        <v>25</v>
      </c>
      <c r="D9" s="7" t="s">
        <v>26</v>
      </c>
      <c r="E9" s="20" t="s">
        <v>168</v>
      </c>
      <c r="F9" s="7" t="s">
        <v>8</v>
      </c>
      <c r="G9" s="9" t="s">
        <v>27</v>
      </c>
      <c r="H9" s="9" t="s">
        <v>28</v>
      </c>
      <c r="I9" s="9" t="s">
        <v>29</v>
      </c>
      <c r="J9" s="8"/>
      <c r="K9" s="8" t="str">
        <f>"162,5"</f>
        <v>162,5</v>
      </c>
      <c r="L9" s="24">
        <v>103.80500000000001</v>
      </c>
      <c r="M9" s="7"/>
    </row>
    <row r="10" spans="1:13">
      <c r="B10" s="5" t="s">
        <v>11</v>
      </c>
    </row>
    <row r="11" spans="1:13" ht="16">
      <c r="A11" s="52" t="s">
        <v>13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8" t="s">
        <v>10</v>
      </c>
      <c r="B12" s="7" t="s">
        <v>30</v>
      </c>
      <c r="C12" s="7" t="s">
        <v>31</v>
      </c>
      <c r="D12" s="7" t="s">
        <v>32</v>
      </c>
      <c r="E12" s="20" t="s">
        <v>168</v>
      </c>
      <c r="F12" s="7" t="s">
        <v>8</v>
      </c>
      <c r="G12" s="10" t="s">
        <v>33</v>
      </c>
      <c r="H12" s="9" t="s">
        <v>34</v>
      </c>
      <c r="I12" s="10" t="s">
        <v>35</v>
      </c>
      <c r="J12" s="8"/>
      <c r="K12" s="8" t="str">
        <f>"145,0"</f>
        <v>145,0</v>
      </c>
      <c r="L12" s="24">
        <v>89.986999999999995</v>
      </c>
      <c r="M12" s="7" t="s">
        <v>141</v>
      </c>
    </row>
    <row r="13" spans="1:13">
      <c r="B13" s="5" t="s">
        <v>11</v>
      </c>
    </row>
    <row r="14" spans="1:13" ht="16">
      <c r="A14" s="52" t="s">
        <v>36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8" t="s">
        <v>10</v>
      </c>
      <c r="B15" s="7" t="s">
        <v>37</v>
      </c>
      <c r="C15" s="7" t="s">
        <v>38</v>
      </c>
      <c r="D15" s="7" t="s">
        <v>39</v>
      </c>
      <c r="E15" s="20" t="s">
        <v>168</v>
      </c>
      <c r="F15" s="7" t="s">
        <v>40</v>
      </c>
      <c r="G15" s="9" t="s">
        <v>27</v>
      </c>
      <c r="H15" s="9" t="s">
        <v>35</v>
      </c>
      <c r="I15" s="10" t="s">
        <v>41</v>
      </c>
      <c r="J15" s="8"/>
      <c r="K15" s="8" t="str">
        <f>"160,0"</f>
        <v>160,0</v>
      </c>
      <c r="L15" s="24">
        <v>95.391999999999996</v>
      </c>
      <c r="M15" s="7"/>
    </row>
    <row r="16" spans="1:13">
      <c r="B16" s="5" t="s">
        <v>11</v>
      </c>
    </row>
    <row r="17" spans="1:13" ht="16">
      <c r="A17" s="52" t="s">
        <v>42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8" t="s">
        <v>10</v>
      </c>
      <c r="B18" s="7" t="s">
        <v>43</v>
      </c>
      <c r="C18" s="7" t="s">
        <v>44</v>
      </c>
      <c r="D18" s="7" t="s">
        <v>45</v>
      </c>
      <c r="E18" s="20" t="s">
        <v>168</v>
      </c>
      <c r="F18" s="7" t="s">
        <v>46</v>
      </c>
      <c r="G18" s="9" t="s">
        <v>47</v>
      </c>
      <c r="H18" s="9" t="s">
        <v>48</v>
      </c>
      <c r="I18" s="9" t="s">
        <v>49</v>
      </c>
      <c r="J18" s="8"/>
      <c r="K18" s="8" t="str">
        <f>"245,0"</f>
        <v>245,0</v>
      </c>
      <c r="L18" s="24">
        <v>139.57650000000001</v>
      </c>
      <c r="M18" s="7" t="s">
        <v>161</v>
      </c>
    </row>
    <row r="19" spans="1:13">
      <c r="B19" s="5" t="s">
        <v>11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2561-C7F8-4142-9FF6-67E1E666CF53}">
  <dimension ref="A1:M10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8.5" style="6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149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51" t="s">
        <v>167</v>
      </c>
      <c r="F3" s="51" t="s">
        <v>5</v>
      </c>
      <c r="G3" s="51" t="s">
        <v>15</v>
      </c>
      <c r="H3" s="51"/>
      <c r="I3" s="51"/>
      <c r="J3" s="51"/>
      <c r="K3" s="51" t="s">
        <v>9</v>
      </c>
      <c r="L3" s="51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36"/>
    </row>
    <row r="5" spans="1:13" ht="16">
      <c r="A5" s="37" t="s">
        <v>23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96</v>
      </c>
      <c r="C6" s="7" t="s">
        <v>97</v>
      </c>
      <c r="D6" s="7" t="s">
        <v>98</v>
      </c>
      <c r="E6" s="7" t="s">
        <v>168</v>
      </c>
      <c r="F6" s="7" t="s">
        <v>40</v>
      </c>
      <c r="G6" s="9" t="s">
        <v>99</v>
      </c>
      <c r="H6" s="9" t="s">
        <v>100</v>
      </c>
      <c r="I6" s="10" t="s">
        <v>101</v>
      </c>
      <c r="J6" s="8"/>
      <c r="K6" s="8" t="str">
        <f>"270,0"</f>
        <v>270,0</v>
      </c>
      <c r="L6" s="8" t="str">
        <f>"165,2535"</f>
        <v>165,2535</v>
      </c>
      <c r="M6" s="7" t="s">
        <v>162</v>
      </c>
    </row>
    <row r="7" spans="1:13">
      <c r="B7" s="5" t="s">
        <v>11</v>
      </c>
    </row>
    <row r="8" spans="1:13" ht="16">
      <c r="A8" s="52" t="s">
        <v>36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10</v>
      </c>
      <c r="B9" s="7" t="s">
        <v>37</v>
      </c>
      <c r="C9" s="7" t="s">
        <v>38</v>
      </c>
      <c r="D9" s="7" t="s">
        <v>39</v>
      </c>
      <c r="E9" s="7" t="s">
        <v>168</v>
      </c>
      <c r="F9" s="7" t="s">
        <v>40</v>
      </c>
      <c r="G9" s="9" t="s">
        <v>102</v>
      </c>
      <c r="H9" s="9" t="s">
        <v>103</v>
      </c>
      <c r="I9" s="9" t="s">
        <v>104</v>
      </c>
      <c r="J9" s="8"/>
      <c r="K9" s="8" t="str">
        <f>"205,0"</f>
        <v>205,0</v>
      </c>
      <c r="L9" s="8" t="str">
        <f>"116,7270"</f>
        <v>116,7270</v>
      </c>
      <c r="M9" s="7"/>
    </row>
    <row r="10" spans="1:13">
      <c r="B10" s="5" t="s">
        <v>11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D0B6-3EEE-4811-A976-930290E0E589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4.1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39" t="s">
        <v>150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51" t="s">
        <v>167</v>
      </c>
      <c r="F3" s="51" t="s">
        <v>5</v>
      </c>
      <c r="G3" s="51" t="s">
        <v>164</v>
      </c>
      <c r="H3" s="51"/>
      <c r="I3" s="51"/>
      <c r="J3" s="51"/>
      <c r="K3" s="51" t="s">
        <v>139</v>
      </c>
      <c r="L3" s="51"/>
      <c r="M3" s="51"/>
      <c r="N3" s="51"/>
      <c r="O3" s="51" t="s">
        <v>1</v>
      </c>
      <c r="P3" s="51" t="s">
        <v>3</v>
      </c>
      <c r="Q3" s="35" t="s">
        <v>2</v>
      </c>
    </row>
    <row r="4" spans="1:17" s="1" customFormat="1" ht="21" customHeight="1" thickBot="1">
      <c r="A4" s="48"/>
      <c r="B4" s="55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36"/>
    </row>
    <row r="5" spans="1:17" ht="16">
      <c r="A5" s="37" t="s">
        <v>23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10</v>
      </c>
      <c r="B6" s="7" t="s">
        <v>121</v>
      </c>
      <c r="C6" s="7" t="s">
        <v>122</v>
      </c>
      <c r="D6" s="7" t="s">
        <v>123</v>
      </c>
      <c r="E6" s="7" t="s">
        <v>168</v>
      </c>
      <c r="F6" s="7" t="s">
        <v>124</v>
      </c>
      <c r="G6" s="9" t="s">
        <v>106</v>
      </c>
      <c r="H6" s="10" t="s">
        <v>120</v>
      </c>
      <c r="I6" s="10" t="s">
        <v>120</v>
      </c>
      <c r="J6" s="8"/>
      <c r="K6" s="9" t="s">
        <v>110</v>
      </c>
      <c r="L6" s="9" t="s">
        <v>53</v>
      </c>
      <c r="M6" s="10" t="s">
        <v>119</v>
      </c>
      <c r="N6" s="8"/>
      <c r="O6" s="8" t="str">
        <f>"130,0"</f>
        <v>130,0</v>
      </c>
      <c r="P6" s="8" t="str">
        <f>"81,1525"</f>
        <v>81,1525</v>
      </c>
      <c r="Q6" s="7"/>
    </row>
    <row r="7" spans="1:17">
      <c r="B7" s="5" t="s">
        <v>11</v>
      </c>
    </row>
    <row r="8" spans="1:17" ht="16">
      <c r="A8" s="52" t="s">
        <v>36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8" t="s">
        <v>10</v>
      </c>
      <c r="B9" s="7" t="s">
        <v>88</v>
      </c>
      <c r="C9" s="7" t="s">
        <v>154</v>
      </c>
      <c r="D9" s="7" t="s">
        <v>89</v>
      </c>
      <c r="E9" s="7" t="s">
        <v>171</v>
      </c>
      <c r="F9" s="7" t="s">
        <v>8</v>
      </c>
      <c r="G9" s="9" t="s">
        <v>126</v>
      </c>
      <c r="H9" s="9" t="s">
        <v>61</v>
      </c>
      <c r="I9" s="10" t="s">
        <v>127</v>
      </c>
      <c r="J9" s="8"/>
      <c r="K9" s="9" t="s">
        <v>53</v>
      </c>
      <c r="L9" s="9" t="s">
        <v>128</v>
      </c>
      <c r="M9" s="10" t="s">
        <v>119</v>
      </c>
      <c r="N9" s="8"/>
      <c r="O9" s="8" t="str">
        <f>"160,0"</f>
        <v>160,0</v>
      </c>
      <c r="P9" s="8" t="str">
        <f>"92,0272"</f>
        <v>92,0272</v>
      </c>
      <c r="Q9" s="7"/>
    </row>
    <row r="10" spans="1:17">
      <c r="B10" s="5" t="s">
        <v>11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D9AF-0CE6-4001-91EE-F70A45E4FE5E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.1640625" style="5" bestFit="1" customWidth="1"/>
    <col min="7" max="10" width="5.5" style="6" customWidth="1"/>
    <col min="11" max="11" width="13.1640625" style="6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9" t="s">
        <v>151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51" t="s">
        <v>167</v>
      </c>
      <c r="F3" s="51" t="s">
        <v>5</v>
      </c>
      <c r="G3" s="51" t="s">
        <v>164</v>
      </c>
      <c r="H3" s="51"/>
      <c r="I3" s="51"/>
      <c r="J3" s="51"/>
      <c r="K3" s="51" t="s">
        <v>9</v>
      </c>
      <c r="L3" s="51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36"/>
    </row>
    <row r="5" spans="1:13" ht="16">
      <c r="A5" s="37" t="s">
        <v>62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111</v>
      </c>
      <c r="C6" s="7" t="s">
        <v>112</v>
      </c>
      <c r="D6" s="7" t="s">
        <v>113</v>
      </c>
      <c r="E6" s="7" t="s">
        <v>168</v>
      </c>
      <c r="F6" s="7" t="s">
        <v>163</v>
      </c>
      <c r="G6" s="9" t="s">
        <v>114</v>
      </c>
      <c r="H6" s="9" t="s">
        <v>14</v>
      </c>
      <c r="I6" s="9" t="s">
        <v>115</v>
      </c>
      <c r="J6" s="8"/>
      <c r="K6" s="8" t="str">
        <f>"35,0"</f>
        <v>35,0</v>
      </c>
      <c r="L6" s="8" t="str">
        <f>"29,7465"</f>
        <v>29,7465</v>
      </c>
      <c r="M6" s="7"/>
    </row>
    <row r="7" spans="1:13">
      <c r="B7" s="5" t="s">
        <v>11</v>
      </c>
    </row>
    <row r="8" spans="1:13" ht="16">
      <c r="A8" s="52" t="s">
        <v>23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12" t="s">
        <v>10</v>
      </c>
      <c r="B9" s="11" t="s">
        <v>116</v>
      </c>
      <c r="C9" s="11" t="s">
        <v>117</v>
      </c>
      <c r="D9" s="11" t="s">
        <v>118</v>
      </c>
      <c r="E9" s="11" t="s">
        <v>168</v>
      </c>
      <c r="F9" s="11" t="s">
        <v>8</v>
      </c>
      <c r="G9" s="15" t="s">
        <v>21</v>
      </c>
      <c r="H9" s="15" t="s">
        <v>119</v>
      </c>
      <c r="I9" s="15" t="s">
        <v>120</v>
      </c>
      <c r="J9" s="12"/>
      <c r="K9" s="12" t="str">
        <f>"72,5"</f>
        <v>72,5</v>
      </c>
      <c r="L9" s="12" t="str">
        <f>"45,5880"</f>
        <v>45,5880</v>
      </c>
      <c r="M9" s="11"/>
    </row>
    <row r="10" spans="1:13">
      <c r="A10" s="14" t="s">
        <v>125</v>
      </c>
      <c r="B10" s="13" t="s">
        <v>121</v>
      </c>
      <c r="C10" s="13" t="s">
        <v>122</v>
      </c>
      <c r="D10" s="13" t="s">
        <v>123</v>
      </c>
      <c r="E10" s="13" t="s">
        <v>168</v>
      </c>
      <c r="F10" s="13" t="s">
        <v>124</v>
      </c>
      <c r="G10" s="17" t="s">
        <v>110</v>
      </c>
      <c r="H10" s="17" t="s">
        <v>53</v>
      </c>
      <c r="I10" s="18" t="s">
        <v>119</v>
      </c>
      <c r="J10" s="14"/>
      <c r="K10" s="14" t="str">
        <f>"60,0"</f>
        <v>60,0</v>
      </c>
      <c r="L10" s="14" t="str">
        <f>"37,4550"</f>
        <v>37,4550</v>
      </c>
      <c r="M10" s="13"/>
    </row>
    <row r="11" spans="1:13">
      <c r="B11" s="5" t="s">
        <v>11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135D-F3F4-44A9-B9B3-55889D30D44B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10" width="5.5" style="6" customWidth="1"/>
    <col min="11" max="11" width="11.33203125" style="6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152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51" t="s">
        <v>167</v>
      </c>
      <c r="F3" s="51" t="s">
        <v>5</v>
      </c>
      <c r="G3" s="51" t="s">
        <v>164</v>
      </c>
      <c r="H3" s="51"/>
      <c r="I3" s="51"/>
      <c r="J3" s="51"/>
      <c r="K3" s="51" t="s">
        <v>9</v>
      </c>
      <c r="L3" s="51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36"/>
    </row>
    <row r="5" spans="1:13" ht="16">
      <c r="A5" s="37" t="s">
        <v>16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107</v>
      </c>
      <c r="C6" s="7" t="s">
        <v>155</v>
      </c>
      <c r="D6" s="7" t="s">
        <v>108</v>
      </c>
      <c r="E6" s="7" t="s">
        <v>173</v>
      </c>
      <c r="F6" s="7" t="s">
        <v>109</v>
      </c>
      <c r="G6" s="9" t="s">
        <v>19</v>
      </c>
      <c r="H6" s="9" t="s">
        <v>21</v>
      </c>
      <c r="I6" s="10" t="s">
        <v>110</v>
      </c>
      <c r="J6" s="8"/>
      <c r="K6" s="8" t="str">
        <f>"55,0"</f>
        <v>55,0</v>
      </c>
      <c r="L6" s="8" t="str">
        <f>"45,9509"</f>
        <v>45,9509</v>
      </c>
      <c r="M6" s="7"/>
    </row>
    <row r="7" spans="1:13">
      <c r="B7" s="5" t="s">
        <v>11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B745-A2D8-4E3C-A266-AEF0BCB0E52F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2.5" style="6" customWidth="1"/>
    <col min="12" max="12" width="7.5" style="6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39" t="s">
        <v>153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165</v>
      </c>
      <c r="B3" s="54" t="s">
        <v>0</v>
      </c>
      <c r="C3" s="49" t="s">
        <v>166</v>
      </c>
      <c r="D3" s="49" t="s">
        <v>6</v>
      </c>
      <c r="E3" s="51" t="s">
        <v>167</v>
      </c>
      <c r="F3" s="51" t="s">
        <v>5</v>
      </c>
      <c r="G3" s="51" t="s">
        <v>105</v>
      </c>
      <c r="H3" s="51"/>
      <c r="I3" s="51"/>
      <c r="J3" s="51"/>
      <c r="K3" s="51" t="s">
        <v>9</v>
      </c>
      <c r="L3" s="51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36"/>
    </row>
    <row r="5" spans="1:13" ht="16">
      <c r="A5" s="37" t="s">
        <v>36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10</v>
      </c>
      <c r="B6" s="7" t="s">
        <v>135</v>
      </c>
      <c r="C6" s="7" t="s">
        <v>136</v>
      </c>
      <c r="D6" s="7" t="s">
        <v>137</v>
      </c>
      <c r="E6" s="7" t="s">
        <v>168</v>
      </c>
      <c r="F6" s="7" t="s">
        <v>8</v>
      </c>
      <c r="G6" s="9" t="s">
        <v>70</v>
      </c>
      <c r="H6" s="9" t="s">
        <v>77</v>
      </c>
      <c r="I6" s="9" t="s">
        <v>138</v>
      </c>
      <c r="J6" s="8"/>
      <c r="K6" s="8" t="str">
        <f>"110,0"</f>
        <v>110,0</v>
      </c>
      <c r="L6" s="8" t="str">
        <f>"64,7680"</f>
        <v>64,7680</v>
      </c>
      <c r="M6" s="7"/>
    </row>
    <row r="7" spans="1:13">
      <c r="B7" s="5" t="s">
        <v>11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IPL Жим без экипировки ДК</vt:lpstr>
      <vt:lpstr>IPL Жим без экипировки</vt:lpstr>
      <vt:lpstr>СПР Жим софт однопетельная</vt:lpstr>
      <vt:lpstr>СПР Пауэрспорт ДК</vt:lpstr>
      <vt:lpstr>СПР Подъем на бицепс ДК</vt:lpstr>
      <vt:lpstr>СПР Подъем на бицепс</vt:lpstr>
      <vt:lpstr>ФЖД Армейский жим на макс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2021-04-12T20:19:02Z</dcterms:modified>
</cp:coreProperties>
</file>