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Апрель/"/>
    </mc:Choice>
  </mc:AlternateContent>
  <xr:revisionPtr revIDLastSave="0" documentId="13_ncr:1_{FAFEBC7B-FD58-BE4B-9444-820B851BEDA2}" xr6:coauthVersionLast="45" xr6:coauthVersionMax="45" xr10:uidLastSave="{00000000-0000-0000-0000-000000000000}"/>
  <bookViews>
    <workbookView xWindow="2120" yWindow="460" windowWidth="26260" windowHeight="16000" xr2:uid="{00000000-000D-0000-FFFF-FFFF00000000}"/>
  </bookViews>
  <sheets>
    <sheet name="WRPF Жим лежа без экип" sheetId="3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6" i="34" l="1"/>
  <c r="M60" i="34"/>
  <c r="M50" i="34"/>
  <c r="M38" i="34"/>
  <c r="M37" i="34"/>
  <c r="M20" i="34"/>
  <c r="M64" i="34"/>
  <c r="M65" i="34"/>
  <c r="M63" i="34"/>
  <c r="M59" i="34"/>
  <c r="M58" i="34"/>
  <c r="M54" i="34"/>
  <c r="M55" i="34"/>
  <c r="M53" i="34"/>
  <c r="M48" i="34"/>
  <c r="M49" i="34"/>
  <c r="M47" i="34"/>
  <c r="M42" i="34"/>
  <c r="M43" i="34"/>
  <c r="M44" i="34"/>
  <c r="M41" i="34"/>
  <c r="M35" i="34"/>
  <c r="M36" i="34"/>
  <c r="M34" i="34"/>
  <c r="M30" i="34"/>
  <c r="M31" i="34"/>
  <c r="M29" i="34"/>
  <c r="M26" i="34"/>
  <c r="M23" i="34"/>
  <c r="M16" i="34"/>
  <c r="M17" i="34"/>
  <c r="M15" i="34"/>
  <c r="M12" i="34"/>
  <c r="M11" i="34"/>
  <c r="M8" i="34" l="1"/>
  <c r="M7" i="34"/>
  <c r="M6" i="34"/>
</calcChain>
</file>

<file path=xl/sharedStrings.xml><?xml version="1.0" encoding="utf-8"?>
<sst xmlns="http://schemas.openxmlformats.org/spreadsheetml/2006/main" count="209" uniqueCount="120">
  <si>
    <t>ФИО</t>
  </si>
  <si>
    <t>Собственный 
вес</t>
  </si>
  <si>
    <t>Город/Область</t>
  </si>
  <si>
    <t>Жим лёжа</t>
  </si>
  <si>
    <t>Очки</t>
  </si>
  <si>
    <t>Тренер</t>
  </si>
  <si>
    <t>1</t>
  </si>
  <si>
    <t>2</t>
  </si>
  <si>
    <t>3</t>
  </si>
  <si>
    <t>Рек</t>
  </si>
  <si>
    <t>ВЕСОВАЯ КАТЕГОРИЯ  82.5</t>
  </si>
  <si>
    <t>ВЕСОВАЯ КАТЕГОРИЯ  90</t>
  </si>
  <si>
    <t>Пермь/Пермский край</t>
  </si>
  <si>
    <t>ВЕСОВАЯ КАТЕГОРИЯ  67.5</t>
  </si>
  <si>
    <t>ВЕСОВАЯ КАТЕГОРИЯ  75</t>
  </si>
  <si>
    <t>ВЕСОВАЯ КАТЕГОРИЯ  100</t>
  </si>
  <si>
    <t>Результат</t>
  </si>
  <si>
    <t>ВЕСОВАЯ КАТЕГОРИЯ  60</t>
  </si>
  <si>
    <t>ВЕСОВАЯ КАТЕГОРИЯ  56</t>
  </si>
  <si>
    <t>Возрастная группа</t>
  </si>
  <si>
    <t>Ушакова Ольга</t>
  </si>
  <si>
    <t>Открытая (09.06.1988)/34</t>
  </si>
  <si>
    <t>Слободской/Кировская область</t>
  </si>
  <si>
    <t>Колчина Мария</t>
  </si>
  <si>
    <t>Открытая (23.09.1985)/37</t>
  </si>
  <si>
    <t>Киров/Кировская область</t>
  </si>
  <si>
    <t>Тишакова Анастасия</t>
  </si>
  <si>
    <t>Вшивцева Анастасия</t>
  </si>
  <si>
    <t>Открытая (06.07.1982)/40</t>
  </si>
  <si>
    <t>Дудинец Андрей</t>
  </si>
  <si>
    <t>Шалагинова Варвара</t>
  </si>
  <si>
    <t>Новокшонов Николай</t>
  </si>
  <si>
    <t>Кузнецова Татьяна</t>
  </si>
  <si>
    <t>Открытая (29.06.1991)/31</t>
  </si>
  <si>
    <t>Прозоров Дмитрий</t>
  </si>
  <si>
    <t>Женихова Елизавета</t>
  </si>
  <si>
    <t>Открытая (12.09.2004)/18</t>
  </si>
  <si>
    <t>Черезова Елена</t>
  </si>
  <si>
    <t>Открытая (25.11.1977)/45</t>
  </si>
  <si>
    <t>Хлупина Ирина</t>
  </si>
  <si>
    <t>Мастера 50-59 (19.11.1970)/52</t>
  </si>
  <si>
    <t>Менщиков Сергей</t>
  </si>
  <si>
    <t>Лаптев Антон</t>
  </si>
  <si>
    <t>Открытая (09.06.1997)/25</t>
  </si>
  <si>
    <t>Морев Артемий</t>
  </si>
  <si>
    <t>Юноши 14-16 (03.02.2008)/14</t>
  </si>
  <si>
    <t>Морев Владислав</t>
  </si>
  <si>
    <t>Кротов Михаил</t>
  </si>
  <si>
    <t>Юноши 17-19 (15.08.2003)/19</t>
  </si>
  <si>
    <t>Демин Сергей</t>
  </si>
  <si>
    <t>Открытая (24.05.1984)/38</t>
  </si>
  <si>
    <t>Беларусь/Бобруйск/Могилёвская область</t>
  </si>
  <si>
    <t>Буяновский Константин</t>
  </si>
  <si>
    <t>Открытая (04.03.1989)/34</t>
  </si>
  <si>
    <t>Наймушин Дмитрий</t>
  </si>
  <si>
    <t>Шатов Николай</t>
  </si>
  <si>
    <t>Мастера 40-49 (08.10.1980)/42</t>
  </si>
  <si>
    <t>Плюснин Олег</t>
  </si>
  <si>
    <t>Мастера 60-69 (22.03.1963)/60</t>
  </si>
  <si>
    <t>Сыктывкар/Республика Коми</t>
  </si>
  <si>
    <t>Пименов Денис</t>
  </si>
  <si>
    <t>Открытая (19.10.1976)/46</t>
  </si>
  <si>
    <t>Воркута/Республика Коми</t>
  </si>
  <si>
    <t>Кобелев Артем</t>
  </si>
  <si>
    <t>Открытая (11.03.1991)/32</t>
  </si>
  <si>
    <t>Открытая (13.06.1992)/30</t>
  </si>
  <si>
    <t>Еремин Алексей</t>
  </si>
  <si>
    <t>Бакиров Александр</t>
  </si>
  <si>
    <t>Открытая (31.01.1995)/28</t>
  </si>
  <si>
    <t>Гущин Алексадр</t>
  </si>
  <si>
    <t>Открытая (03.07.1990)/32</t>
  </si>
  <si>
    <t>Открытая (05.11.1973)/49</t>
  </si>
  <si>
    <t>Засухин Андрей</t>
  </si>
  <si>
    <t>Мастера 50-59 (21.04.1972)/51</t>
  </si>
  <si>
    <t>Дегтерев Артемий</t>
  </si>
  <si>
    <t>Открытая (30.07.1997)/25</t>
  </si>
  <si>
    <t>Сенин Иван</t>
  </si>
  <si>
    <t>Открытая (29.08.1991)/31</t>
  </si>
  <si>
    <t>Люльчак Олег</t>
  </si>
  <si>
    <t>Открытая (13.12.1994)/28</t>
  </si>
  <si>
    <t>ВЕСОВАЯ КАТЕГОРИЯ  110</t>
  </si>
  <si>
    <t>Советск/Кировская область</t>
  </si>
  <si>
    <t>Открытая (06.06.1989)/33</t>
  </si>
  <si>
    <t>Бахтин Станислав</t>
  </si>
  <si>
    <t>Куимов Сергей</t>
  </si>
  <si>
    <t>Открытая (11.05.1990)/32</t>
  </si>
  <si>
    <t>Открытая (22.02.1984)/39</t>
  </si>
  <si>
    <t>Кулагин Иван</t>
  </si>
  <si>
    <t>ВЕСОВАЯ КАТЕГОРИЯ  125</t>
  </si>
  <si>
    <t>Зяблицев Андрей</t>
  </si>
  <si>
    <t>Мастера 40-49 (28.12.1978)/44</t>
  </si>
  <si>
    <t>Открытая (03.04.1994)/29</t>
  </si>
  <si>
    <t>Обухов Филипп</t>
  </si>
  <si>
    <t>Открытая (15.05.1983)/39</t>
  </si>
  <si>
    <t>Шучалин Максим</t>
  </si>
  <si>
    <t>ВЕСОВАЯ КАТЕГОРИЯ  140</t>
  </si>
  <si>
    <t>Бронников Игорь</t>
  </si>
  <si>
    <t>Мастера 40-49 (11.01.1975)/48</t>
  </si>
  <si>
    <t>Кирово-Чепецк/Кировская область</t>
  </si>
  <si>
    <t>Открытая (11.01.1975)/48</t>
  </si>
  <si>
    <t>Бехтерев Алексей</t>
  </si>
  <si>
    <t>Открытая (10.05.1980)/42</t>
  </si>
  <si>
    <t>Коваженко Константин</t>
  </si>
  <si>
    <t>Пахтусов Семен</t>
  </si>
  <si>
    <t>Открытая (31.05.1996)/96</t>
  </si>
  <si>
    <t>Wilks</t>
  </si>
  <si>
    <t>Юниоры (06.02.2002)/21</t>
  </si>
  <si>
    <t>Девушки 17-19 (10.09.2005)/17</t>
  </si>
  <si>
    <t>Юниорки (20.10.2002)/20</t>
  </si>
  <si>
    <t>Новоселов Дмитрий</t>
  </si>
  <si>
    <t>Открытый турнир «Море жима»
WRPF Жим лежа без экипировки
Киров/Кировская область, 08 апреля 2023 года</t>
  </si>
  <si>
    <t>№</t>
  </si>
  <si>
    <t xml:space="preserve">
Дата рождения/Возраст</t>
  </si>
  <si>
    <t>J</t>
  </si>
  <si>
    <t>O</t>
  </si>
  <si>
    <t>T2</t>
  </si>
  <si>
    <t>M2</t>
  </si>
  <si>
    <t>T1</t>
  </si>
  <si>
    <t>M1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</si>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</sst>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>
    <font>
      <sz val="8"/>
      <name val="Arial"/>
    </font>
    <font>
      <b/>
      <sz val="24"/>
      <name val="Arial Cyr"/>
    </font>
    <font>
      <b/>
      <sz val="11"/>
      <name val="Arial Cyr"/>
    </font>
    <font>
      <i/>
      <sz val="12"/>
      <name val="Arial Cyr"/>
    </font>
    <font>
      <b/>
      <sz val="10"/>
      <name val="Arial Cyr"/>
    </font>
    <font>
      <sz val="10"/>
      <name val="Arial Cyr"/>
    </font>
    <font>
      <b/>
      <strike/>
      <sz val="10"/>
      <color rgb="FFC0504D"/>
      <name val="Arial Cyr"/>
    </font>
    <font>
      <sz val="10"/>
      <color rgb="FF000000"/>
      <name val="Arimo"/>
    </font>
    <font>
      <sz val="8"/>
      <name val="Arial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4BE"/>
        <bgColor auto="1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14"/>
    <xf numFmtId="0" fontId="8" fillId="0" borderId="14"/>
  </cellStyleXfs>
  <cellXfs count="142">
    <xf numFmtId="0" fontId="0" fillId="0" borderId="0" xfId="0"/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4" xfId="2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13" xfId="2" applyNumberFormat="1" applyFont="1" applyBorder="1" applyAlignment="1">
      <alignment horizontal="center" vertical="center"/>
    </xf>
    <xf numFmtId="2" fontId="5" fillId="0" borderId="14" xfId="2" applyNumberFormat="1" applyFont="1" applyFill="1" applyBorder="1" applyAlignment="1">
      <alignment horizontal="center" vertical="center"/>
    </xf>
    <xf numFmtId="2" fontId="0" fillId="0" borderId="0" xfId="0" applyNumberFormat="1"/>
    <xf numFmtId="0" fontId="4" fillId="0" borderId="18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164" fontId="2" fillId="0" borderId="12" xfId="2" applyNumberFormat="1" applyFont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4" fillId="2" borderId="13" xfId="2" applyNumberFormat="1" applyFont="1" applyFill="1" applyBorder="1" applyAlignment="1">
      <alignment horizontal="center" vertical="center"/>
    </xf>
    <xf numFmtId="164" fontId="6" fillId="0" borderId="13" xfId="2" applyNumberFormat="1" applyFont="1" applyBorder="1" applyAlignment="1">
      <alignment horizontal="center" vertical="center"/>
    </xf>
    <xf numFmtId="164" fontId="4" fillId="0" borderId="13" xfId="2" applyNumberFormat="1" applyFont="1" applyBorder="1" applyAlignment="1">
      <alignment horizontal="center" vertical="center"/>
    </xf>
    <xf numFmtId="164" fontId="4" fillId="0" borderId="14" xfId="2" applyNumberFormat="1" applyFont="1" applyFill="1" applyBorder="1" applyAlignment="1">
      <alignment horizontal="center" vertical="center"/>
    </xf>
    <xf numFmtId="164" fontId="6" fillId="0" borderId="14" xfId="2" applyNumberFormat="1" applyFont="1" applyFill="1" applyBorder="1" applyAlignment="1">
      <alignment horizontal="center" vertical="center"/>
    </xf>
    <xf numFmtId="164" fontId="8" fillId="0" borderId="14" xfId="2" applyNumberFormat="1" applyFill="1" applyBorder="1" applyAlignment="1">
      <alignment horizontal="left"/>
    </xf>
    <xf numFmtId="164" fontId="0" fillId="0" borderId="0" xfId="0" applyNumberFormat="1"/>
    <xf numFmtId="165" fontId="4" fillId="0" borderId="13" xfId="0" applyNumberFormat="1" applyFont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2" applyNumberFormat="1" applyFont="1" applyBorder="1" applyAlignment="1">
      <alignment horizontal="center" vertical="center"/>
    </xf>
    <xf numFmtId="165" fontId="4" fillId="0" borderId="14" xfId="2" applyNumberFormat="1" applyFont="1" applyFill="1" applyBorder="1" applyAlignment="1">
      <alignment horizontal="center" vertical="center"/>
    </xf>
    <xf numFmtId="165" fontId="4" fillId="0" borderId="18" xfId="2" applyNumberFormat="1" applyFont="1" applyBorder="1" applyAlignment="1">
      <alignment horizontal="center" vertical="center"/>
    </xf>
    <xf numFmtId="165" fontId="0" fillId="0" borderId="0" xfId="0" applyNumberFormat="1"/>
    <xf numFmtId="0" fontId="5" fillId="0" borderId="23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164" fontId="4" fillId="2" borderId="18" xfId="2" applyNumberFormat="1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4" fillId="0" borderId="23" xfId="2" applyNumberFormat="1" applyFont="1" applyBorder="1" applyAlignment="1">
      <alignment horizontal="center" vertical="center"/>
    </xf>
    <xf numFmtId="164" fontId="4" fillId="0" borderId="20" xfId="2" applyNumberFormat="1" applyFont="1" applyBorder="1" applyAlignment="1">
      <alignment horizontal="center" vertical="center"/>
    </xf>
    <xf numFmtId="164" fontId="8" fillId="0" borderId="21" xfId="2" applyNumberFormat="1" applyBorder="1" applyAlignment="1">
      <alignment horizontal="left"/>
    </xf>
    <xf numFmtId="164" fontId="4" fillId="0" borderId="21" xfId="2" applyNumberFormat="1" applyFont="1" applyBorder="1" applyAlignment="1">
      <alignment horizontal="center" vertical="center"/>
    </xf>
    <xf numFmtId="164" fontId="4" fillId="0" borderId="22" xfId="2" applyNumberFormat="1" applyFont="1" applyBorder="1" applyAlignment="1">
      <alignment horizontal="center" vertical="center"/>
    </xf>
    <xf numFmtId="0" fontId="0" fillId="0" borderId="14" xfId="0" applyBorder="1"/>
    <xf numFmtId="0" fontId="3" fillId="0" borderId="14" xfId="0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164" fontId="4" fillId="2" borderId="19" xfId="0" applyNumberFormat="1" applyFont="1" applyFill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/>
    </xf>
    <xf numFmtId="165" fontId="5" fillId="0" borderId="13" xfId="2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2" fontId="5" fillId="0" borderId="24" xfId="2" applyNumberFormat="1" applyFont="1" applyBorder="1" applyAlignment="1">
      <alignment horizontal="center" vertical="center"/>
    </xf>
    <xf numFmtId="164" fontId="4" fillId="2" borderId="24" xfId="2" applyNumberFormat="1" applyFont="1" applyFill="1" applyBorder="1" applyAlignment="1">
      <alignment horizontal="center" vertical="center"/>
    </xf>
    <xf numFmtId="164" fontId="6" fillId="0" borderId="24" xfId="2" applyNumberFormat="1" applyFont="1" applyBorder="1" applyAlignment="1">
      <alignment horizontal="center" vertical="center"/>
    </xf>
    <xf numFmtId="164" fontId="4" fillId="0" borderId="24" xfId="2" applyNumberFormat="1" applyFont="1" applyBorder="1" applyAlignment="1">
      <alignment horizontal="center" vertical="center"/>
    </xf>
    <xf numFmtId="165" fontId="4" fillId="0" borderId="24" xfId="2" applyNumberFormat="1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2" fontId="5" fillId="0" borderId="8" xfId="2" applyNumberFormat="1" applyFont="1" applyBorder="1" applyAlignment="1">
      <alignment horizontal="center" vertical="center"/>
    </xf>
    <xf numFmtId="164" fontId="4" fillId="2" borderId="8" xfId="2" applyNumberFormat="1" applyFont="1" applyFill="1" applyBorder="1" applyAlignment="1">
      <alignment horizontal="center" vertical="center"/>
    </xf>
    <xf numFmtId="164" fontId="6" fillId="0" borderId="8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165" fontId="4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2" fontId="5" fillId="0" borderId="16" xfId="2" applyNumberFormat="1" applyFont="1" applyBorder="1" applyAlignment="1">
      <alignment horizontal="center" vertical="center"/>
    </xf>
    <xf numFmtId="164" fontId="6" fillId="0" borderId="16" xfId="2" applyNumberFormat="1" applyFont="1" applyBorder="1" applyAlignment="1">
      <alignment horizontal="center" vertical="center"/>
    </xf>
    <xf numFmtId="164" fontId="4" fillId="2" borderId="16" xfId="2" applyNumberFormat="1" applyFont="1" applyFill="1" applyBorder="1" applyAlignment="1">
      <alignment horizontal="center" vertical="center"/>
    </xf>
    <xf numFmtId="164" fontId="4" fillId="0" borderId="16" xfId="2" applyNumberFormat="1" applyFont="1" applyBorder="1" applyAlignment="1">
      <alignment horizontal="center" vertical="center"/>
    </xf>
    <xf numFmtId="165" fontId="4" fillId="0" borderId="16" xfId="2" applyNumberFormat="1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164" fontId="4" fillId="2" borderId="25" xfId="2" applyNumberFormat="1" applyFont="1" applyFill="1" applyBorder="1" applyAlignment="1">
      <alignment horizontal="center" vertical="center"/>
    </xf>
    <xf numFmtId="164" fontId="4" fillId="0" borderId="26" xfId="2" applyNumberFormat="1" applyFont="1" applyBorder="1" applyAlignment="1">
      <alignment horizontal="center" vertical="center"/>
    </xf>
    <xf numFmtId="165" fontId="4" fillId="0" borderId="25" xfId="2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2" fontId="2" fillId="0" borderId="8" xfId="2" applyNumberFormat="1" applyFont="1" applyBorder="1" applyAlignment="1">
      <alignment horizontal="center" vertical="center" wrapText="1"/>
    </xf>
    <xf numFmtId="2" fontId="2" fillId="0" borderId="7" xfId="2" applyNumberFormat="1" applyFont="1" applyBorder="1" applyAlignment="1">
      <alignment horizontal="center" vertical="center" wrapText="1"/>
    </xf>
    <xf numFmtId="164" fontId="2" fillId="0" borderId="9" xfId="2" applyNumberFormat="1" applyFont="1" applyBorder="1" applyAlignment="1">
      <alignment horizontal="center" vertical="center" wrapText="1"/>
    </xf>
    <xf numFmtId="164" fontId="2" fillId="0" borderId="8" xfId="2" applyNumberFormat="1" applyFont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 vertical="center"/>
    </xf>
    <xf numFmtId="165" fontId="2" fillId="0" borderId="8" xfId="2" applyNumberFormat="1" applyFont="1" applyBorder="1" applyAlignment="1">
      <alignment horizontal="center" vertical="center"/>
    </xf>
    <xf numFmtId="165" fontId="2" fillId="0" borderId="7" xfId="2" applyNumberFormat="1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8"/>
  <sheetViews>
    <sheetView tabSelected="1" topLeftCell="A34" workbookViewId="0">
      <selection activeCell="D67" sqref="D67"/>
    </sheetView>
  </sheetViews>
  <sheetFormatPr baseColWidth="10" defaultColWidth="8.75" defaultRowHeight="11"/>
  <cols>
    <col min="1" max="1" width="11.75" customWidth="1"/>
    <col min="2" max="2" width="32.5" customWidth="1"/>
    <col min="3" max="4" width="47.75" customWidth="1"/>
    <col min="5" max="5" width="28.25" style="20" customWidth="1"/>
    <col min="6" max="6" width="25" customWidth="1"/>
    <col min="7" max="7" width="52" bestFit="1" customWidth="1"/>
    <col min="8" max="10" width="8.5" style="37" bestFit="1" customWidth="1"/>
    <col min="11" max="11" width="8.25" style="37" customWidth="1"/>
    <col min="12" max="12" width="15.75" style="37" bestFit="1" customWidth="1"/>
    <col min="13" max="13" width="13" style="43" bestFit="1" customWidth="1"/>
    <col min="14" max="14" width="32.5" customWidth="1"/>
  </cols>
  <sheetData>
    <row r="1" spans="1:14" ht="29" customHeight="1">
      <c r="A1" s="120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64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ht="14" customHeight="1">
      <c r="A3" s="124" t="s">
        <v>111</v>
      </c>
      <c r="B3" s="126" t="s">
        <v>0</v>
      </c>
      <c r="C3" s="128" t="s">
        <v>112</v>
      </c>
      <c r="D3" s="139" t="s">
        <v>19</v>
      </c>
      <c r="E3" s="130" t="s">
        <v>1</v>
      </c>
      <c r="F3" s="139" t="s">
        <v>105</v>
      </c>
      <c r="G3" s="126" t="s">
        <v>2</v>
      </c>
      <c r="H3" s="132" t="s">
        <v>3</v>
      </c>
      <c r="I3" s="132"/>
      <c r="J3" s="132"/>
      <c r="K3" s="132"/>
      <c r="L3" s="133" t="s">
        <v>16</v>
      </c>
      <c r="M3" s="135" t="s">
        <v>4</v>
      </c>
      <c r="N3" s="137" t="s">
        <v>5</v>
      </c>
    </row>
    <row r="4" spans="1:14" ht="21" customHeight="1" thickBot="1">
      <c r="A4" s="125"/>
      <c r="B4" s="127"/>
      <c r="C4" s="129"/>
      <c r="D4" s="129"/>
      <c r="E4" s="131"/>
      <c r="F4" s="129"/>
      <c r="G4" s="127"/>
      <c r="H4" s="25" t="s">
        <v>6</v>
      </c>
      <c r="I4" s="25" t="s">
        <v>7</v>
      </c>
      <c r="J4" s="25" t="s">
        <v>8</v>
      </c>
      <c r="K4" s="25" t="s">
        <v>9</v>
      </c>
      <c r="L4" s="134"/>
      <c r="M4" s="136"/>
      <c r="N4" s="138"/>
    </row>
    <row r="5" spans="1:14" ht="16" customHeight="1">
      <c r="A5" s="140" t="s">
        <v>18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ht="13" customHeight="1">
      <c r="A6" s="71">
        <v>1</v>
      </c>
      <c r="B6" s="72" t="s">
        <v>26</v>
      </c>
      <c r="C6" s="72" t="s">
        <v>108</v>
      </c>
      <c r="D6" s="72" t="s">
        <v>113</v>
      </c>
      <c r="E6" s="73">
        <v>54.26</v>
      </c>
      <c r="F6" s="72">
        <v>1.2054</v>
      </c>
      <c r="G6" s="72" t="s">
        <v>12</v>
      </c>
      <c r="H6" s="74">
        <v>40</v>
      </c>
      <c r="I6" s="75">
        <v>45</v>
      </c>
      <c r="J6" s="74">
        <v>45</v>
      </c>
      <c r="K6" s="76"/>
      <c r="L6" s="76">
        <v>45</v>
      </c>
      <c r="M6" s="77">
        <f>L6*F6</f>
        <v>54.243000000000002</v>
      </c>
      <c r="N6" s="78"/>
    </row>
    <row r="7" spans="1:14" ht="13" customHeight="1">
      <c r="A7" s="1" t="s">
        <v>6</v>
      </c>
      <c r="B7" s="2" t="s">
        <v>20</v>
      </c>
      <c r="C7" s="2" t="s">
        <v>21</v>
      </c>
      <c r="D7" s="2" t="s">
        <v>114</v>
      </c>
      <c r="E7" s="16">
        <v>54.5</v>
      </c>
      <c r="F7" s="2">
        <v>1.2019</v>
      </c>
      <c r="G7" s="2" t="s">
        <v>22</v>
      </c>
      <c r="H7" s="26">
        <v>50</v>
      </c>
      <c r="I7" s="26">
        <v>52.5</v>
      </c>
      <c r="J7" s="27">
        <v>55</v>
      </c>
      <c r="K7" s="28"/>
      <c r="L7" s="28">
        <v>52.5</v>
      </c>
      <c r="M7" s="38">
        <f t="shared" ref="M7:M8" si="0">L7*F7</f>
        <v>63.09975</v>
      </c>
      <c r="N7" s="3" t="s">
        <v>41</v>
      </c>
    </row>
    <row r="8" spans="1:14" ht="13" customHeight="1">
      <c r="A8" s="79" t="s">
        <v>7</v>
      </c>
      <c r="B8" s="80" t="s">
        <v>23</v>
      </c>
      <c r="C8" s="80" t="s">
        <v>24</v>
      </c>
      <c r="D8" s="80" t="s">
        <v>114</v>
      </c>
      <c r="E8" s="81">
        <v>54.8</v>
      </c>
      <c r="F8" s="80">
        <v>1.1967000000000001</v>
      </c>
      <c r="G8" s="80" t="s">
        <v>25</v>
      </c>
      <c r="H8" s="82">
        <v>40</v>
      </c>
      <c r="I8" s="82">
        <v>42.5</v>
      </c>
      <c r="J8" s="82">
        <v>45</v>
      </c>
      <c r="K8" s="83"/>
      <c r="L8" s="83">
        <v>45</v>
      </c>
      <c r="M8" s="84">
        <f t="shared" si="0"/>
        <v>53.851500000000001</v>
      </c>
      <c r="N8" s="85"/>
    </row>
    <row r="9" spans="1:14" s="11" customFormat="1" ht="13" customHeight="1">
      <c r="A9" s="13"/>
      <c r="B9" s="14"/>
      <c r="C9" s="14"/>
      <c r="D9" s="14"/>
      <c r="E9" s="17"/>
      <c r="F9" s="14"/>
      <c r="G9" s="14"/>
      <c r="H9" s="29"/>
      <c r="I9" s="30"/>
      <c r="J9" s="29"/>
      <c r="K9" s="29"/>
      <c r="L9" s="29"/>
      <c r="M9" s="39"/>
      <c r="N9" s="15"/>
    </row>
    <row r="10" spans="1:14" ht="16" customHeight="1">
      <c r="A10" s="140" t="s">
        <v>17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ht="13" customHeight="1">
      <c r="A11" s="71">
        <v>1</v>
      </c>
      <c r="B11" s="72" t="s">
        <v>30</v>
      </c>
      <c r="C11" s="72" t="s">
        <v>107</v>
      </c>
      <c r="D11" s="72" t="s">
        <v>115</v>
      </c>
      <c r="E11" s="73">
        <v>57.1</v>
      </c>
      <c r="F11" s="72">
        <v>1.1588000000000001</v>
      </c>
      <c r="G11" s="72" t="s">
        <v>25</v>
      </c>
      <c r="H11" s="74">
        <v>42.5</v>
      </c>
      <c r="I11" s="74">
        <v>45</v>
      </c>
      <c r="J11" s="74">
        <v>47.5</v>
      </c>
      <c r="K11" s="76"/>
      <c r="L11" s="76">
        <v>47.5</v>
      </c>
      <c r="M11" s="77">
        <f>L11*F11</f>
        <v>55.042999999999999</v>
      </c>
      <c r="N11" s="78" t="s">
        <v>31</v>
      </c>
    </row>
    <row r="12" spans="1:14" ht="13" customHeight="1">
      <c r="A12" s="79" t="s">
        <v>6</v>
      </c>
      <c r="B12" s="80" t="s">
        <v>27</v>
      </c>
      <c r="C12" s="80" t="s">
        <v>28</v>
      </c>
      <c r="D12" s="80" t="s">
        <v>114</v>
      </c>
      <c r="E12" s="81">
        <v>59.6</v>
      </c>
      <c r="F12" s="80">
        <v>1.1207</v>
      </c>
      <c r="G12" s="80" t="s">
        <v>25</v>
      </c>
      <c r="H12" s="86">
        <v>50</v>
      </c>
      <c r="I12" s="82">
        <v>50</v>
      </c>
      <c r="J12" s="86">
        <v>52.5</v>
      </c>
      <c r="K12" s="83"/>
      <c r="L12" s="83">
        <v>50</v>
      </c>
      <c r="M12" s="84">
        <f>L12*F12</f>
        <v>56.035000000000004</v>
      </c>
      <c r="N12" s="85" t="s">
        <v>29</v>
      </c>
    </row>
    <row r="13" spans="1:14" s="11" customFormat="1" ht="13" customHeight="1">
      <c r="A13" s="13"/>
      <c r="B13" s="14"/>
      <c r="C13" s="14"/>
      <c r="D13" s="14"/>
      <c r="E13" s="17"/>
      <c r="F13" s="14"/>
      <c r="G13" s="14"/>
      <c r="H13" s="29"/>
      <c r="I13" s="29"/>
      <c r="J13" s="29"/>
      <c r="K13" s="29"/>
      <c r="L13" s="29"/>
      <c r="M13" s="39"/>
      <c r="N13" s="15"/>
    </row>
    <row r="14" spans="1:14" ht="16" customHeight="1">
      <c r="A14" s="140" t="s">
        <v>13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ht="13" customHeight="1">
      <c r="A15" s="71" t="s">
        <v>6</v>
      </c>
      <c r="B15" s="72" t="s">
        <v>32</v>
      </c>
      <c r="C15" s="72" t="s">
        <v>33</v>
      </c>
      <c r="D15" s="72" t="s">
        <v>114</v>
      </c>
      <c r="E15" s="73">
        <v>63.35</v>
      </c>
      <c r="F15" s="72">
        <v>1.0688</v>
      </c>
      <c r="G15" s="72" t="s">
        <v>25</v>
      </c>
      <c r="H15" s="74">
        <v>85</v>
      </c>
      <c r="I15" s="74">
        <v>90</v>
      </c>
      <c r="J15" s="75">
        <v>92.5</v>
      </c>
      <c r="K15" s="76"/>
      <c r="L15" s="76">
        <v>90</v>
      </c>
      <c r="M15" s="77">
        <f>L15*F15</f>
        <v>96.191999999999993</v>
      </c>
      <c r="N15" s="78"/>
    </row>
    <row r="16" spans="1:14" ht="13" customHeight="1">
      <c r="A16" s="1">
        <v>2</v>
      </c>
      <c r="B16" s="2" t="s">
        <v>35</v>
      </c>
      <c r="C16" s="2" t="s">
        <v>36</v>
      </c>
      <c r="D16" s="2" t="s">
        <v>114</v>
      </c>
      <c r="E16" s="16">
        <v>60.65</v>
      </c>
      <c r="F16" s="2">
        <v>1.1049</v>
      </c>
      <c r="G16" s="2" t="s">
        <v>25</v>
      </c>
      <c r="H16" s="26">
        <v>60</v>
      </c>
      <c r="I16" s="26">
        <v>65</v>
      </c>
      <c r="J16" s="69">
        <v>70</v>
      </c>
      <c r="K16" s="28"/>
      <c r="L16" s="28">
        <v>70</v>
      </c>
      <c r="M16" s="38">
        <f t="shared" ref="M16:M17" si="1">L16*F16</f>
        <v>77.343000000000004</v>
      </c>
      <c r="N16" s="3" t="s">
        <v>34</v>
      </c>
    </row>
    <row r="17" spans="1:14" ht="13" customHeight="1">
      <c r="A17" s="79">
        <v>3</v>
      </c>
      <c r="B17" s="80" t="s">
        <v>37</v>
      </c>
      <c r="C17" s="80" t="s">
        <v>38</v>
      </c>
      <c r="D17" s="80" t="s">
        <v>114</v>
      </c>
      <c r="E17" s="81">
        <v>65.5</v>
      </c>
      <c r="F17" s="80">
        <v>1.0431999999999999</v>
      </c>
      <c r="G17" s="80" t="s">
        <v>25</v>
      </c>
      <c r="H17" s="86">
        <v>62.5</v>
      </c>
      <c r="I17" s="82">
        <v>62.5</v>
      </c>
      <c r="J17" s="87">
        <v>65</v>
      </c>
      <c r="K17" s="83"/>
      <c r="L17" s="83">
        <v>65</v>
      </c>
      <c r="M17" s="84">
        <f t="shared" si="1"/>
        <v>67.807999999999993</v>
      </c>
      <c r="N17" s="85"/>
    </row>
    <row r="18" spans="1:14" s="11" customFormat="1" ht="13" customHeight="1">
      <c r="A18" s="13"/>
      <c r="B18" s="14"/>
      <c r="C18" s="14"/>
      <c r="D18" s="14"/>
      <c r="E18" s="17"/>
      <c r="F18" s="14"/>
      <c r="G18" s="14"/>
      <c r="H18" s="30"/>
      <c r="I18" s="29"/>
      <c r="J18" s="29"/>
      <c r="K18" s="29"/>
      <c r="L18" s="29"/>
      <c r="M18" s="39"/>
      <c r="N18" s="15"/>
    </row>
    <row r="19" spans="1:14" s="56" customFormat="1" ht="16" customHeight="1">
      <c r="A19" s="141" t="s">
        <v>14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  <row r="20" spans="1:14" s="56" customFormat="1" ht="13" customHeight="1">
      <c r="A20" s="61" t="s">
        <v>6</v>
      </c>
      <c r="B20" s="62" t="s">
        <v>39</v>
      </c>
      <c r="C20" s="62" t="s">
        <v>40</v>
      </c>
      <c r="D20" s="62" t="s">
        <v>116</v>
      </c>
      <c r="E20" s="63">
        <v>69.7</v>
      </c>
      <c r="F20" s="62">
        <v>0.99780000000000002</v>
      </c>
      <c r="G20" s="62" t="s">
        <v>22</v>
      </c>
      <c r="H20" s="64">
        <v>45</v>
      </c>
      <c r="I20" s="65">
        <v>47.5</v>
      </c>
      <c r="J20" s="65">
        <v>47.5</v>
      </c>
      <c r="K20" s="66"/>
      <c r="L20" s="66">
        <v>45</v>
      </c>
      <c r="M20" s="67">
        <f>L20*F20*1.187</f>
        <v>53.297487000000004</v>
      </c>
      <c r="N20" s="68" t="s">
        <v>41</v>
      </c>
    </row>
    <row r="21" spans="1:14" s="56" customFormat="1" ht="13" customHeight="1">
      <c r="A21" s="57"/>
      <c r="B21" s="57"/>
      <c r="C21" s="57"/>
      <c r="D21" s="57"/>
      <c r="E21" s="58"/>
      <c r="F21" s="57"/>
      <c r="G21" s="57"/>
      <c r="H21" s="59"/>
      <c r="I21" s="59"/>
      <c r="J21" s="59"/>
      <c r="K21" s="59"/>
      <c r="L21" s="59"/>
      <c r="M21" s="60"/>
      <c r="N21" s="57"/>
    </row>
    <row r="22" spans="1:14" ht="16">
      <c r="A22" s="118" t="s">
        <v>17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</row>
    <row r="23" spans="1:14" ht="13" customHeight="1">
      <c r="A23" s="88" t="s">
        <v>6</v>
      </c>
      <c r="B23" s="89" t="s">
        <v>42</v>
      </c>
      <c r="C23" s="89" t="s">
        <v>43</v>
      </c>
      <c r="D23" s="89" t="s">
        <v>114</v>
      </c>
      <c r="E23" s="90">
        <v>59</v>
      </c>
      <c r="F23" s="89">
        <v>0.86619999999999997</v>
      </c>
      <c r="G23" s="89" t="s">
        <v>25</v>
      </c>
      <c r="H23" s="91">
        <v>60</v>
      </c>
      <c r="I23" s="91">
        <v>65</v>
      </c>
      <c r="J23" s="92">
        <v>70</v>
      </c>
      <c r="K23" s="93"/>
      <c r="L23" s="93">
        <v>65</v>
      </c>
      <c r="M23" s="94">
        <f>L23*F23</f>
        <v>56.302999999999997</v>
      </c>
      <c r="N23" s="95"/>
    </row>
    <row r="24" spans="1:14" s="11" customFormat="1" ht="13" customHeight="1">
      <c r="A24" s="8"/>
      <c r="B24" s="9"/>
      <c r="C24" s="9"/>
      <c r="D24" s="9"/>
      <c r="E24" s="19"/>
      <c r="F24" s="9"/>
      <c r="G24" s="9"/>
      <c r="H24" s="34"/>
      <c r="I24" s="34"/>
      <c r="J24" s="35"/>
      <c r="K24" s="34"/>
      <c r="L24" s="34"/>
      <c r="M24" s="41"/>
      <c r="N24" s="10"/>
    </row>
    <row r="25" spans="1:14" ht="16">
      <c r="A25" s="118" t="s">
        <v>13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</row>
    <row r="26" spans="1:14" ht="13" customHeight="1">
      <c r="A26" s="88" t="s">
        <v>6</v>
      </c>
      <c r="B26" s="89" t="s">
        <v>44</v>
      </c>
      <c r="C26" s="89" t="s">
        <v>45</v>
      </c>
      <c r="D26" s="89" t="s">
        <v>117</v>
      </c>
      <c r="E26" s="90">
        <v>67.349999999999994</v>
      </c>
      <c r="F26" s="89">
        <v>0.77190000000000003</v>
      </c>
      <c r="G26" s="89" t="s">
        <v>25</v>
      </c>
      <c r="H26" s="91">
        <v>70</v>
      </c>
      <c r="I26" s="91">
        <v>75</v>
      </c>
      <c r="J26" s="92">
        <v>80</v>
      </c>
      <c r="K26" s="93"/>
      <c r="L26" s="93">
        <v>75</v>
      </c>
      <c r="M26" s="94">
        <f>L26*F26</f>
        <v>57.892500000000005</v>
      </c>
      <c r="N26" s="95" t="s">
        <v>46</v>
      </c>
    </row>
    <row r="27" spans="1:14" s="11" customFormat="1" ht="13" customHeight="1">
      <c r="A27" s="8"/>
      <c r="B27" s="9"/>
      <c r="C27" s="9"/>
      <c r="D27" s="9"/>
      <c r="E27" s="19"/>
      <c r="F27" s="9"/>
      <c r="G27" s="9"/>
      <c r="H27" s="34"/>
      <c r="I27" s="35"/>
      <c r="J27" s="35"/>
      <c r="K27" s="34"/>
      <c r="L27" s="34"/>
      <c r="M27" s="41"/>
      <c r="N27" s="10"/>
    </row>
    <row r="28" spans="1:14" ht="16">
      <c r="A28" s="118" t="s">
        <v>14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</row>
    <row r="29" spans="1:14" ht="13" customHeight="1">
      <c r="A29" s="96" t="s">
        <v>6</v>
      </c>
      <c r="B29" s="97" t="s">
        <v>47</v>
      </c>
      <c r="C29" s="97" t="s">
        <v>48</v>
      </c>
      <c r="D29" s="97" t="s">
        <v>115</v>
      </c>
      <c r="E29" s="98">
        <v>72.55</v>
      </c>
      <c r="F29" s="97">
        <v>0.72929999999999995</v>
      </c>
      <c r="G29" s="97" t="s">
        <v>25</v>
      </c>
      <c r="H29" s="99">
        <v>92.5</v>
      </c>
      <c r="I29" s="100">
        <v>100</v>
      </c>
      <c r="J29" s="100">
        <v>102.5</v>
      </c>
      <c r="K29" s="101"/>
      <c r="L29" s="101">
        <v>92.5</v>
      </c>
      <c r="M29" s="102">
        <f>L29*F29</f>
        <v>67.460250000000002</v>
      </c>
      <c r="N29" s="103"/>
    </row>
    <row r="30" spans="1:14" ht="13" customHeight="1">
      <c r="A30" s="4" t="s">
        <v>6</v>
      </c>
      <c r="B30" s="5" t="s">
        <v>49</v>
      </c>
      <c r="C30" s="5" t="s">
        <v>50</v>
      </c>
      <c r="D30" s="5" t="s">
        <v>114</v>
      </c>
      <c r="E30" s="18">
        <v>73.400000000000006</v>
      </c>
      <c r="F30" s="5">
        <v>0.72350000000000003</v>
      </c>
      <c r="G30" s="5" t="s">
        <v>51</v>
      </c>
      <c r="H30" s="31">
        <v>137.5</v>
      </c>
      <c r="I30" s="31">
        <v>145</v>
      </c>
      <c r="J30" s="31">
        <v>147.5</v>
      </c>
      <c r="K30" s="33"/>
      <c r="L30" s="33">
        <v>147.5</v>
      </c>
      <c r="M30" s="40">
        <f t="shared" ref="M30:M31" si="2">L30*F30</f>
        <v>106.71625</v>
      </c>
      <c r="N30" s="6"/>
    </row>
    <row r="31" spans="1:14" ht="13" customHeight="1">
      <c r="A31" s="104">
        <v>2</v>
      </c>
      <c r="B31" s="105" t="s">
        <v>52</v>
      </c>
      <c r="C31" s="105" t="s">
        <v>53</v>
      </c>
      <c r="D31" s="105" t="s">
        <v>114</v>
      </c>
      <c r="E31" s="106">
        <v>72.55</v>
      </c>
      <c r="F31" s="105">
        <v>0.72929999999999995</v>
      </c>
      <c r="G31" s="105" t="s">
        <v>25</v>
      </c>
      <c r="H31" s="107">
        <v>137.5</v>
      </c>
      <c r="I31" s="107">
        <v>137.5</v>
      </c>
      <c r="J31" s="108">
        <v>137.5</v>
      </c>
      <c r="K31" s="109"/>
      <c r="L31" s="109">
        <v>137.5</v>
      </c>
      <c r="M31" s="110">
        <f t="shared" si="2"/>
        <v>100.27874999999999</v>
      </c>
      <c r="N31" s="7"/>
    </row>
    <row r="32" spans="1:14" s="11" customFormat="1" ht="13">
      <c r="A32" s="8"/>
      <c r="B32" s="9"/>
      <c r="C32" s="9"/>
      <c r="D32" s="9"/>
      <c r="E32" s="19"/>
      <c r="F32" s="9"/>
      <c r="G32" s="9"/>
      <c r="H32" s="35"/>
      <c r="I32" s="35"/>
      <c r="J32" s="34"/>
      <c r="K32" s="34"/>
      <c r="L32" s="34"/>
      <c r="M32" s="41"/>
      <c r="N32" s="10"/>
    </row>
    <row r="33" spans="1:14" ht="16">
      <c r="A33" s="118" t="s">
        <v>10</v>
      </c>
      <c r="B33" s="119"/>
      <c r="C33" s="118"/>
      <c r="D33" s="118"/>
      <c r="E33" s="118"/>
      <c r="F33" s="118"/>
      <c r="G33" s="118"/>
      <c r="H33" s="118"/>
      <c r="I33" s="118"/>
      <c r="J33" s="118"/>
      <c r="K33" s="119"/>
      <c r="L33" s="118"/>
      <c r="M33" s="118"/>
      <c r="N33" s="118"/>
    </row>
    <row r="34" spans="1:14" ht="13" customHeight="1">
      <c r="A34" s="21" t="s">
        <v>6</v>
      </c>
      <c r="B34" s="45" t="s">
        <v>54</v>
      </c>
      <c r="C34" s="44" t="s">
        <v>106</v>
      </c>
      <c r="D34" s="44" t="s">
        <v>113</v>
      </c>
      <c r="E34" s="18">
        <v>77.45</v>
      </c>
      <c r="F34" s="5">
        <v>0.69689999999999996</v>
      </c>
      <c r="G34" s="5" t="s">
        <v>25</v>
      </c>
      <c r="H34" s="31">
        <v>120</v>
      </c>
      <c r="I34" s="31">
        <v>127.5</v>
      </c>
      <c r="J34" s="49">
        <v>130</v>
      </c>
      <c r="K34" s="52"/>
      <c r="L34" s="51">
        <v>130</v>
      </c>
      <c r="M34" s="40">
        <f>L34*F34</f>
        <v>90.596999999999994</v>
      </c>
      <c r="N34" s="6"/>
    </row>
    <row r="35" spans="1:14" ht="13" customHeight="1">
      <c r="A35" s="21">
        <v>1</v>
      </c>
      <c r="B35" s="46" t="s">
        <v>60</v>
      </c>
      <c r="C35" s="44" t="s">
        <v>61</v>
      </c>
      <c r="D35" s="44" t="s">
        <v>114</v>
      </c>
      <c r="E35" s="18">
        <v>81.55</v>
      </c>
      <c r="F35" s="5">
        <v>0.6744</v>
      </c>
      <c r="G35" s="5" t="s">
        <v>62</v>
      </c>
      <c r="H35" s="27">
        <v>170</v>
      </c>
      <c r="I35" s="26">
        <v>170</v>
      </c>
      <c r="J35" s="50">
        <v>172.5</v>
      </c>
      <c r="K35" s="53"/>
      <c r="L35" s="51">
        <v>170</v>
      </c>
      <c r="M35" s="40">
        <f t="shared" ref="M35:M36" si="3">L35*F35</f>
        <v>114.648</v>
      </c>
      <c r="N35" s="6" t="s">
        <v>29</v>
      </c>
    </row>
    <row r="36" spans="1:14" ht="13" customHeight="1">
      <c r="A36" s="21">
        <v>2</v>
      </c>
      <c r="B36" s="46" t="s">
        <v>63</v>
      </c>
      <c r="C36" s="44" t="s">
        <v>64</v>
      </c>
      <c r="D36" s="44" t="s">
        <v>114</v>
      </c>
      <c r="E36" s="18">
        <v>82.05</v>
      </c>
      <c r="F36" s="5">
        <v>0.67190000000000005</v>
      </c>
      <c r="G36" s="5" t="s">
        <v>25</v>
      </c>
      <c r="H36" s="31">
        <v>140</v>
      </c>
      <c r="I36" s="27">
        <v>145</v>
      </c>
      <c r="J36" s="50">
        <v>145</v>
      </c>
      <c r="K36" s="53"/>
      <c r="L36" s="51">
        <v>140</v>
      </c>
      <c r="M36" s="40">
        <f t="shared" si="3"/>
        <v>94.066000000000003</v>
      </c>
      <c r="N36" s="6" t="s">
        <v>29</v>
      </c>
    </row>
    <row r="37" spans="1:14" ht="13" customHeight="1">
      <c r="A37" s="21" t="s">
        <v>6</v>
      </c>
      <c r="B37" s="47" t="s">
        <v>55</v>
      </c>
      <c r="C37" s="44" t="s">
        <v>56</v>
      </c>
      <c r="D37" s="44" t="s">
        <v>118</v>
      </c>
      <c r="E37" s="18">
        <v>80.150000000000006</v>
      </c>
      <c r="F37" s="5">
        <v>0.68159999999999998</v>
      </c>
      <c r="G37" s="5" t="s">
        <v>25</v>
      </c>
      <c r="H37" s="31">
        <v>110</v>
      </c>
      <c r="I37" s="31">
        <v>120</v>
      </c>
      <c r="J37" s="49">
        <v>125</v>
      </c>
      <c r="K37" s="54"/>
      <c r="L37" s="51">
        <v>125</v>
      </c>
      <c r="M37" s="40">
        <f>L37*F37*1.014</f>
        <v>86.392800000000008</v>
      </c>
      <c r="N37" s="6"/>
    </row>
    <row r="38" spans="1:14" ht="13" customHeight="1">
      <c r="A38" s="111">
        <v>1</v>
      </c>
      <c r="B38" s="48" t="s">
        <v>57</v>
      </c>
      <c r="C38" s="112" t="s">
        <v>58</v>
      </c>
      <c r="D38" s="112" t="s">
        <v>119</v>
      </c>
      <c r="E38" s="106">
        <v>79.900000000000006</v>
      </c>
      <c r="F38" s="105">
        <v>0.68320000000000003</v>
      </c>
      <c r="G38" s="105" t="s">
        <v>59</v>
      </c>
      <c r="H38" s="108">
        <v>145</v>
      </c>
      <c r="I38" s="108">
        <v>150</v>
      </c>
      <c r="J38" s="113">
        <v>155</v>
      </c>
      <c r="K38" s="55"/>
      <c r="L38" s="114">
        <v>155</v>
      </c>
      <c r="M38" s="110">
        <f>L38*F38*1.38</f>
        <v>146.13647999999998</v>
      </c>
      <c r="N38" s="7"/>
    </row>
    <row r="39" spans="1:14" s="11" customFormat="1" ht="13" customHeight="1">
      <c r="A39" s="8"/>
      <c r="B39" s="12"/>
      <c r="C39" s="9"/>
      <c r="D39" s="9"/>
      <c r="E39" s="19"/>
      <c r="F39" s="9"/>
      <c r="G39" s="9"/>
      <c r="H39" s="34"/>
      <c r="I39" s="30"/>
      <c r="J39" s="30"/>
      <c r="K39" s="36"/>
      <c r="L39" s="34"/>
      <c r="M39" s="41"/>
      <c r="N39" s="10"/>
    </row>
    <row r="40" spans="1:14" ht="16">
      <c r="A40" s="118" t="s">
        <v>11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</row>
    <row r="41" spans="1:14" ht="13" customHeight="1">
      <c r="A41" s="4" t="s">
        <v>6</v>
      </c>
      <c r="B41" s="5" t="s">
        <v>31</v>
      </c>
      <c r="C41" s="5" t="s">
        <v>71</v>
      </c>
      <c r="D41" s="5" t="s">
        <v>114</v>
      </c>
      <c r="E41" s="18">
        <v>87.75</v>
      </c>
      <c r="F41" s="5">
        <v>0.64670000000000005</v>
      </c>
      <c r="G41" s="5" t="s">
        <v>25</v>
      </c>
      <c r="H41" s="31">
        <v>185</v>
      </c>
      <c r="I41" s="31">
        <v>190</v>
      </c>
      <c r="J41" s="32">
        <v>195</v>
      </c>
      <c r="K41" s="33"/>
      <c r="L41" s="33">
        <v>190</v>
      </c>
      <c r="M41" s="42">
        <f>L41*F41</f>
        <v>122.873</v>
      </c>
      <c r="N41" s="22" t="s">
        <v>29</v>
      </c>
    </row>
    <row r="42" spans="1:14" ht="13" customHeight="1">
      <c r="A42" s="4" t="s">
        <v>7</v>
      </c>
      <c r="B42" s="5" t="s">
        <v>69</v>
      </c>
      <c r="C42" s="5" t="s">
        <v>70</v>
      </c>
      <c r="D42" s="5" t="s">
        <v>114</v>
      </c>
      <c r="E42" s="18">
        <v>88.85</v>
      </c>
      <c r="F42" s="5">
        <v>0.64239999999999997</v>
      </c>
      <c r="G42" s="5" t="s">
        <v>25</v>
      </c>
      <c r="H42" s="31">
        <v>155</v>
      </c>
      <c r="I42" s="32">
        <v>160</v>
      </c>
      <c r="J42" s="32">
        <v>160</v>
      </c>
      <c r="K42" s="33"/>
      <c r="L42" s="33">
        <v>155</v>
      </c>
      <c r="M42" s="42">
        <f t="shared" ref="M42:M44" si="4">L42*F42</f>
        <v>99.571999999999989</v>
      </c>
      <c r="N42" s="23"/>
    </row>
    <row r="43" spans="1:14" ht="13" customHeight="1">
      <c r="A43" s="4" t="s">
        <v>8</v>
      </c>
      <c r="B43" s="5" t="s">
        <v>66</v>
      </c>
      <c r="C43" s="5" t="s">
        <v>65</v>
      </c>
      <c r="D43" s="5" t="s">
        <v>114</v>
      </c>
      <c r="E43" s="18">
        <v>86.2</v>
      </c>
      <c r="F43" s="5">
        <v>0.6532</v>
      </c>
      <c r="G43" s="5" t="s">
        <v>25</v>
      </c>
      <c r="H43" s="31">
        <v>110</v>
      </c>
      <c r="I43" s="31">
        <v>117.5</v>
      </c>
      <c r="J43" s="31">
        <v>122.5</v>
      </c>
      <c r="K43" s="33"/>
      <c r="L43" s="33">
        <v>122.5</v>
      </c>
      <c r="M43" s="42">
        <f t="shared" si="4"/>
        <v>80.016999999999996</v>
      </c>
      <c r="N43" s="23"/>
    </row>
    <row r="44" spans="1:14" ht="13" customHeight="1">
      <c r="A44" s="104">
        <v>4</v>
      </c>
      <c r="B44" s="105" t="s">
        <v>67</v>
      </c>
      <c r="C44" s="105" t="s">
        <v>68</v>
      </c>
      <c r="D44" s="105" t="s">
        <v>114</v>
      </c>
      <c r="E44" s="106">
        <v>84.2</v>
      </c>
      <c r="F44" s="105">
        <v>0.66190000000000004</v>
      </c>
      <c r="G44" s="105" t="s">
        <v>25</v>
      </c>
      <c r="H44" s="108">
        <v>100</v>
      </c>
      <c r="I44" s="108">
        <v>110</v>
      </c>
      <c r="J44" s="108">
        <v>112.5</v>
      </c>
      <c r="K44" s="109"/>
      <c r="L44" s="109">
        <v>112.5</v>
      </c>
      <c r="M44" s="115">
        <f t="shared" si="4"/>
        <v>74.463750000000005</v>
      </c>
      <c r="N44" s="24"/>
    </row>
    <row r="45" spans="1:14" s="11" customFormat="1" ht="13" customHeight="1">
      <c r="A45" s="8"/>
      <c r="B45" s="9"/>
      <c r="C45" s="9"/>
      <c r="D45" s="9"/>
      <c r="E45" s="19"/>
      <c r="F45" s="9"/>
      <c r="G45" s="9"/>
      <c r="H45" s="34"/>
      <c r="I45" s="34"/>
      <c r="J45" s="34"/>
      <c r="K45" s="34"/>
      <c r="L45" s="34"/>
      <c r="M45" s="41"/>
      <c r="N45" s="10"/>
    </row>
    <row r="46" spans="1:14" ht="16">
      <c r="A46" s="118" t="s">
        <v>15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9"/>
    </row>
    <row r="47" spans="1:14" ht="13" customHeight="1">
      <c r="A47" s="4">
        <v>1</v>
      </c>
      <c r="B47" s="5" t="s">
        <v>74</v>
      </c>
      <c r="C47" s="5" t="s">
        <v>75</v>
      </c>
      <c r="D47" s="5" t="s">
        <v>114</v>
      </c>
      <c r="E47" s="18">
        <v>95.65</v>
      </c>
      <c r="F47" s="70">
        <v>0.62</v>
      </c>
      <c r="G47" s="5" t="s">
        <v>25</v>
      </c>
      <c r="H47" s="31">
        <v>160</v>
      </c>
      <c r="I47" s="31">
        <v>170</v>
      </c>
      <c r="J47" s="32">
        <v>180</v>
      </c>
      <c r="K47" s="33"/>
      <c r="L47" s="33">
        <v>170</v>
      </c>
      <c r="M47" s="42">
        <f>L47*F47</f>
        <v>105.4</v>
      </c>
      <c r="N47" s="22"/>
    </row>
    <row r="48" spans="1:14" ht="13" customHeight="1">
      <c r="A48" s="4">
        <v>2</v>
      </c>
      <c r="B48" s="5" t="s">
        <v>76</v>
      </c>
      <c r="C48" s="5" t="s">
        <v>77</v>
      </c>
      <c r="D48" s="5" t="s">
        <v>114</v>
      </c>
      <c r="E48" s="18">
        <v>98.9</v>
      </c>
      <c r="F48" s="5">
        <v>0.61129999999999995</v>
      </c>
      <c r="G48" s="5" t="s">
        <v>25</v>
      </c>
      <c r="H48" s="32">
        <v>157.5</v>
      </c>
      <c r="I48" s="31">
        <v>160</v>
      </c>
      <c r="J48" s="32">
        <v>162.5</v>
      </c>
      <c r="K48" s="33"/>
      <c r="L48" s="33">
        <v>160</v>
      </c>
      <c r="M48" s="42">
        <f t="shared" ref="M48:M49" si="5">L48*F48</f>
        <v>97.807999999999993</v>
      </c>
      <c r="N48" s="23"/>
    </row>
    <row r="49" spans="1:14" ht="13" customHeight="1">
      <c r="A49" s="4">
        <v>3</v>
      </c>
      <c r="B49" s="5" t="s">
        <v>78</v>
      </c>
      <c r="C49" s="5" t="s">
        <v>79</v>
      </c>
      <c r="D49" s="5" t="s">
        <v>114</v>
      </c>
      <c r="E49" s="18">
        <v>97.95</v>
      </c>
      <c r="F49" s="5">
        <v>0.61360000000000003</v>
      </c>
      <c r="G49" s="5" t="s">
        <v>25</v>
      </c>
      <c r="H49" s="32">
        <v>140</v>
      </c>
      <c r="I49" s="31">
        <v>145</v>
      </c>
      <c r="J49" s="32">
        <v>150</v>
      </c>
      <c r="K49" s="33"/>
      <c r="L49" s="33">
        <v>145</v>
      </c>
      <c r="M49" s="42">
        <f t="shared" si="5"/>
        <v>88.972000000000008</v>
      </c>
      <c r="N49" s="23"/>
    </row>
    <row r="50" spans="1:14" ht="13" customHeight="1">
      <c r="A50" s="104" t="s">
        <v>6</v>
      </c>
      <c r="B50" s="105" t="s">
        <v>72</v>
      </c>
      <c r="C50" s="105" t="s">
        <v>73</v>
      </c>
      <c r="D50" s="105" t="s">
        <v>116</v>
      </c>
      <c r="E50" s="106">
        <v>99.6</v>
      </c>
      <c r="F50" s="105">
        <v>0.60960000000000003</v>
      </c>
      <c r="G50" s="105" t="s">
        <v>25</v>
      </c>
      <c r="H50" s="107">
        <v>140</v>
      </c>
      <c r="I50" s="107">
        <v>140</v>
      </c>
      <c r="J50" s="108">
        <v>140</v>
      </c>
      <c r="K50" s="109"/>
      <c r="L50" s="109">
        <v>140</v>
      </c>
      <c r="M50" s="115">
        <f>L50*F50*1.168</f>
        <v>99.681792000000002</v>
      </c>
      <c r="N50" s="24"/>
    </row>
    <row r="51" spans="1:14" s="11" customFormat="1" ht="13">
      <c r="A51" s="8"/>
      <c r="B51" s="9"/>
      <c r="C51" s="9"/>
      <c r="D51" s="9"/>
      <c r="E51" s="19"/>
      <c r="F51" s="9"/>
      <c r="G51" s="9"/>
      <c r="H51" s="35"/>
      <c r="I51" s="34"/>
      <c r="J51" s="35"/>
      <c r="K51" s="34"/>
      <c r="L51" s="34"/>
      <c r="M51" s="41"/>
      <c r="N51" s="10"/>
    </row>
    <row r="52" spans="1:14" ht="16">
      <c r="A52" s="118" t="s">
        <v>80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9"/>
    </row>
    <row r="53" spans="1:14" ht="13" customHeight="1">
      <c r="A53" s="4" t="s">
        <v>6</v>
      </c>
      <c r="B53" s="5" t="s">
        <v>83</v>
      </c>
      <c r="C53" s="5" t="s">
        <v>82</v>
      </c>
      <c r="D53" s="5" t="s">
        <v>114</v>
      </c>
      <c r="E53" s="18">
        <v>110</v>
      </c>
      <c r="F53" s="5">
        <v>0.58850000000000002</v>
      </c>
      <c r="G53" s="5" t="s">
        <v>81</v>
      </c>
      <c r="H53" s="31">
        <v>230</v>
      </c>
      <c r="I53" s="31">
        <v>240</v>
      </c>
      <c r="J53" s="31">
        <v>250</v>
      </c>
      <c r="K53" s="33"/>
      <c r="L53" s="33">
        <v>250</v>
      </c>
      <c r="M53" s="42">
        <f>L53*F53</f>
        <v>147.125</v>
      </c>
      <c r="N53" s="22"/>
    </row>
    <row r="54" spans="1:14" ht="13" customHeight="1">
      <c r="A54" s="4">
        <v>2</v>
      </c>
      <c r="B54" s="5" t="s">
        <v>84</v>
      </c>
      <c r="C54" s="5" t="s">
        <v>85</v>
      </c>
      <c r="D54" s="5" t="s">
        <v>114</v>
      </c>
      <c r="E54" s="18">
        <v>108.7</v>
      </c>
      <c r="F54" s="5">
        <v>0.5907</v>
      </c>
      <c r="G54" s="5" t="s">
        <v>25</v>
      </c>
      <c r="H54" s="31">
        <v>160</v>
      </c>
      <c r="I54" s="31">
        <v>167.5</v>
      </c>
      <c r="J54" s="32">
        <v>172.5</v>
      </c>
      <c r="K54" s="33"/>
      <c r="L54" s="33">
        <v>167.5</v>
      </c>
      <c r="M54" s="42">
        <f t="shared" ref="M54:M55" si="6">L54*F54</f>
        <v>98.942250000000001</v>
      </c>
      <c r="N54" s="23" t="s">
        <v>29</v>
      </c>
    </row>
    <row r="55" spans="1:14" ht="13" customHeight="1">
      <c r="A55" s="104">
        <v>3</v>
      </c>
      <c r="B55" s="105" t="s">
        <v>87</v>
      </c>
      <c r="C55" s="105" t="s">
        <v>86</v>
      </c>
      <c r="D55" s="105" t="s">
        <v>114</v>
      </c>
      <c r="E55" s="106">
        <v>102.2</v>
      </c>
      <c r="F55" s="105">
        <v>0.60350000000000004</v>
      </c>
      <c r="G55" s="105" t="s">
        <v>25</v>
      </c>
      <c r="H55" s="108">
        <v>100</v>
      </c>
      <c r="I55" s="108">
        <v>110</v>
      </c>
      <c r="J55" s="108">
        <v>115</v>
      </c>
      <c r="K55" s="109"/>
      <c r="L55" s="109">
        <v>115</v>
      </c>
      <c r="M55" s="115">
        <f t="shared" si="6"/>
        <v>69.402500000000003</v>
      </c>
      <c r="N55" s="24" t="s">
        <v>55</v>
      </c>
    </row>
    <row r="56" spans="1:14" s="11" customFormat="1" ht="13" customHeight="1">
      <c r="A56" s="8"/>
      <c r="B56" s="9"/>
      <c r="C56" s="9"/>
      <c r="D56" s="9"/>
      <c r="E56" s="19"/>
      <c r="F56" s="9"/>
      <c r="G56" s="9"/>
      <c r="H56" s="34"/>
      <c r="I56" s="34"/>
      <c r="J56" s="34"/>
      <c r="K56" s="34"/>
      <c r="L56" s="34"/>
      <c r="M56" s="41"/>
      <c r="N56" s="10"/>
    </row>
    <row r="57" spans="1:14" ht="16">
      <c r="A57" s="118" t="s">
        <v>88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</row>
    <row r="58" spans="1:14" ht="13" customHeight="1">
      <c r="A58" s="96">
        <v>1</v>
      </c>
      <c r="B58" s="97" t="s">
        <v>109</v>
      </c>
      <c r="C58" s="97" t="s">
        <v>91</v>
      </c>
      <c r="D58" s="97" t="s">
        <v>114</v>
      </c>
      <c r="E58" s="98">
        <v>111.7</v>
      </c>
      <c r="F58" s="97">
        <v>0.58579999999999999</v>
      </c>
      <c r="G58" s="97" t="s">
        <v>25</v>
      </c>
      <c r="H58" s="99">
        <v>220</v>
      </c>
      <c r="I58" s="100">
        <v>225</v>
      </c>
      <c r="J58" s="116"/>
      <c r="K58" s="101"/>
      <c r="L58" s="101">
        <v>220</v>
      </c>
      <c r="M58" s="102">
        <f>L58*F58</f>
        <v>128.876</v>
      </c>
      <c r="N58" s="103" t="s">
        <v>92</v>
      </c>
    </row>
    <row r="59" spans="1:14" ht="13">
      <c r="A59" s="4">
        <v>2</v>
      </c>
      <c r="B59" s="5" t="s">
        <v>94</v>
      </c>
      <c r="C59" s="5" t="s">
        <v>93</v>
      </c>
      <c r="D59" s="5" t="s">
        <v>114</v>
      </c>
      <c r="E59" s="18">
        <v>120.9</v>
      </c>
      <c r="F59" s="5">
        <v>0.57389999999999997</v>
      </c>
      <c r="G59" s="5" t="s">
        <v>59</v>
      </c>
      <c r="H59" s="31">
        <v>155</v>
      </c>
      <c r="I59" s="31">
        <v>160</v>
      </c>
      <c r="J59" s="31">
        <v>165</v>
      </c>
      <c r="K59" s="33"/>
      <c r="L59" s="33">
        <v>165</v>
      </c>
      <c r="M59" s="40">
        <f t="shared" ref="M59" si="7">L59*F59</f>
        <v>94.6935</v>
      </c>
      <c r="N59" s="5" t="s">
        <v>57</v>
      </c>
    </row>
    <row r="60" spans="1:14" ht="13">
      <c r="A60" s="104" t="s">
        <v>6</v>
      </c>
      <c r="B60" s="105" t="s">
        <v>89</v>
      </c>
      <c r="C60" s="105" t="s">
        <v>90</v>
      </c>
      <c r="D60" s="105" t="s">
        <v>118</v>
      </c>
      <c r="E60" s="106">
        <v>114.35</v>
      </c>
      <c r="F60" s="105">
        <v>0.58189999999999997</v>
      </c>
      <c r="G60" s="105" t="s">
        <v>25</v>
      </c>
      <c r="H60" s="108">
        <v>170</v>
      </c>
      <c r="I60" s="107">
        <v>175</v>
      </c>
      <c r="J60" s="117"/>
      <c r="K60" s="109"/>
      <c r="L60" s="109">
        <v>170</v>
      </c>
      <c r="M60" s="110">
        <f>L60*F60*1.044</f>
        <v>103.27561200000001</v>
      </c>
      <c r="N60" s="7"/>
    </row>
    <row r="61" spans="1:14" s="11" customFormat="1" ht="13">
      <c r="A61" s="8"/>
      <c r="B61" s="9"/>
      <c r="C61" s="9"/>
      <c r="D61" s="9"/>
      <c r="E61" s="19"/>
      <c r="F61" s="9"/>
      <c r="G61" s="9"/>
      <c r="H61" s="34"/>
      <c r="I61" s="34"/>
      <c r="J61" s="34"/>
      <c r="K61" s="34"/>
      <c r="L61" s="34"/>
      <c r="M61" s="41"/>
      <c r="N61" s="9"/>
    </row>
    <row r="62" spans="1:14" ht="16">
      <c r="A62" s="118" t="s">
        <v>95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9"/>
    </row>
    <row r="63" spans="1:14" ht="13" customHeight="1">
      <c r="A63" s="4">
        <v>1</v>
      </c>
      <c r="B63" s="5" t="s">
        <v>103</v>
      </c>
      <c r="C63" s="5" t="s">
        <v>104</v>
      </c>
      <c r="D63" s="5" t="s">
        <v>114</v>
      </c>
      <c r="E63" s="18">
        <v>135</v>
      </c>
      <c r="F63" s="70">
        <v>0.56200000000000006</v>
      </c>
      <c r="G63" s="5" t="s">
        <v>25</v>
      </c>
      <c r="H63" s="31">
        <v>205</v>
      </c>
      <c r="I63" s="31">
        <v>220</v>
      </c>
      <c r="J63" s="32">
        <v>230</v>
      </c>
      <c r="K63" s="33"/>
      <c r="L63" s="33">
        <v>220</v>
      </c>
      <c r="M63" s="42">
        <f>L63*F63</f>
        <v>123.64000000000001</v>
      </c>
      <c r="N63" s="22"/>
    </row>
    <row r="64" spans="1:14" ht="13" customHeight="1">
      <c r="A64" s="4">
        <v>2</v>
      </c>
      <c r="B64" s="5" t="s">
        <v>96</v>
      </c>
      <c r="C64" s="5" t="s">
        <v>99</v>
      </c>
      <c r="D64" s="5" t="s">
        <v>114</v>
      </c>
      <c r="E64" s="18">
        <v>136.19999999999999</v>
      </c>
      <c r="F64" s="5">
        <v>0.56120000000000003</v>
      </c>
      <c r="G64" s="5" t="s">
        <v>98</v>
      </c>
      <c r="H64" s="31">
        <v>205</v>
      </c>
      <c r="I64" s="31">
        <v>212.5</v>
      </c>
      <c r="J64" s="31">
        <v>217.5</v>
      </c>
      <c r="K64" s="33"/>
      <c r="L64" s="33">
        <v>217.5</v>
      </c>
      <c r="M64" s="42">
        <f t="shared" ref="M64:M65" si="8">L64*F64</f>
        <v>122.06100000000001</v>
      </c>
      <c r="N64" s="23"/>
    </row>
    <row r="65" spans="1:14" ht="13" customHeight="1">
      <c r="A65" s="4">
        <v>3</v>
      </c>
      <c r="B65" s="5" t="s">
        <v>100</v>
      </c>
      <c r="C65" s="5" t="s">
        <v>101</v>
      </c>
      <c r="D65" s="5" t="s">
        <v>114</v>
      </c>
      <c r="E65" s="18">
        <v>127.5</v>
      </c>
      <c r="F65" s="5">
        <v>0.56759999999999999</v>
      </c>
      <c r="G65" s="5" t="s">
        <v>25</v>
      </c>
      <c r="H65" s="31">
        <v>180</v>
      </c>
      <c r="I65" s="31">
        <v>190</v>
      </c>
      <c r="J65" s="31">
        <v>207.5</v>
      </c>
      <c r="K65" s="33"/>
      <c r="L65" s="33">
        <v>207.5</v>
      </c>
      <c r="M65" s="42">
        <f t="shared" si="8"/>
        <v>117.777</v>
      </c>
      <c r="N65" s="23" t="s">
        <v>102</v>
      </c>
    </row>
    <row r="66" spans="1:14" ht="13" customHeight="1">
      <c r="A66" s="104" t="s">
        <v>6</v>
      </c>
      <c r="B66" s="105" t="s">
        <v>96</v>
      </c>
      <c r="C66" s="105" t="s">
        <v>97</v>
      </c>
      <c r="D66" s="105" t="s">
        <v>118</v>
      </c>
      <c r="E66" s="106">
        <v>136.19999999999999</v>
      </c>
      <c r="F66" s="105">
        <v>0.56120000000000003</v>
      </c>
      <c r="G66" s="105" t="s">
        <v>98</v>
      </c>
      <c r="H66" s="108">
        <v>205</v>
      </c>
      <c r="I66" s="108">
        <v>212.5</v>
      </c>
      <c r="J66" s="108">
        <v>217.5</v>
      </c>
      <c r="K66" s="109"/>
      <c r="L66" s="109">
        <v>217.5</v>
      </c>
      <c r="M66" s="115">
        <f>L66*F66*1.114</f>
        <v>135.97595400000003</v>
      </c>
      <c r="N66" s="24"/>
    </row>
    <row r="67" spans="1:14" ht="13" customHeight="1"/>
    <row r="68" spans="1:14" ht="13" customHeight="1"/>
  </sheetData>
  <mergeCells count="25">
    <mergeCell ref="F3:F4"/>
    <mergeCell ref="A25:N25"/>
    <mergeCell ref="A28:N28"/>
    <mergeCell ref="A33:N33"/>
    <mergeCell ref="A5:N5"/>
    <mergeCell ref="A10:N10"/>
    <mergeCell ref="A14:N14"/>
    <mergeCell ref="A19:N19"/>
    <mergeCell ref="D3:D4"/>
    <mergeCell ref="A52:N52"/>
    <mergeCell ref="A57:N57"/>
    <mergeCell ref="A62:N62"/>
    <mergeCell ref="A1:N2"/>
    <mergeCell ref="A3:A4"/>
    <mergeCell ref="B3:B4"/>
    <mergeCell ref="C3:C4"/>
    <mergeCell ref="E3:E4"/>
    <mergeCell ref="G3:G4"/>
    <mergeCell ref="H3:K3"/>
    <mergeCell ref="L3:L4"/>
    <mergeCell ref="M3:M4"/>
    <mergeCell ref="N3:N4"/>
    <mergeCell ref="A40:N40"/>
    <mergeCell ref="A46:N46"/>
    <mergeCell ref="A22:N22"/>
  </mergeCells>
  <pageMargins left="0.7" right="0.7" top="0.75" bottom="0.75" header="0.3" footer="0.3"/>
  <pageSetup paperSize="9" orientation="portrait" r:id="rId1"/>
  <ignoredErrors>
    <ignoredError sqref="M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WRPF Жим лежа без экип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Екатерина Шевелева</cp:lastModifiedBy>
  <cp:revision/>
  <dcterms:created xsi:type="dcterms:W3CDTF">2023-04-11T17:00:35Z</dcterms:created>
  <dcterms:modified xsi:type="dcterms:W3CDTF">2023-04-21T13:15:59Z</dcterms:modified>
  <cp:category/>
  <cp:contentStatus/>
</cp:coreProperties>
</file>