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3/Январь/"/>
    </mc:Choice>
  </mc:AlternateContent>
  <xr:revisionPtr revIDLastSave="0" documentId="13_ncr:1_{93F96853-77FE-2A4E-9F11-1D2A89F9E6F1}" xr6:coauthVersionLast="45" xr6:coauthVersionMax="47" xr10:uidLastSave="{00000000-0000-0000-0000-000000000000}"/>
  <bookViews>
    <workbookView xWindow="2120" yWindow="540" windowWidth="26560" windowHeight="15300" xr2:uid="{00000000-000D-0000-FFFF-FFFF00000000}"/>
  </bookViews>
  <sheets>
    <sheet name="СПР Пауэрспорт ДК" sheetId="27" r:id="rId1"/>
    <sheet name="СПР Пауэрспорт" sheetId="26" r:id="rId2"/>
    <sheet name="СПР Жим стоя" sheetId="22" r:id="rId3"/>
    <sheet name="СПР Подъем на бицепс ДК" sheetId="25" r:id="rId4"/>
    <sheet name="СПР Подъем на бицепс" sheetId="24" r:id="rId5"/>
  </sheets>
  <calcPr calcId="191028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2" i="27" l="1"/>
  <c r="O12" i="27"/>
  <c r="P9" i="27"/>
  <c r="O9" i="27"/>
  <c r="P6" i="27"/>
  <c r="O6" i="27"/>
  <c r="P9" i="26"/>
  <c r="O9" i="26"/>
  <c r="P6" i="26"/>
  <c r="O6" i="26"/>
  <c r="L6" i="25"/>
  <c r="K6" i="25"/>
  <c r="L9" i="24"/>
  <c r="K9" i="24"/>
  <c r="L6" i="24"/>
  <c r="K6" i="24"/>
  <c r="L12" i="22"/>
  <c r="K12" i="22"/>
  <c r="L9" i="22"/>
  <c r="K9" i="22"/>
  <c r="L6" i="22"/>
  <c r="K6" i="22"/>
</calcChain>
</file>

<file path=xl/sharedStrings.xml><?xml version="1.0" encoding="utf-8"?>
<sst xmlns="http://schemas.openxmlformats.org/spreadsheetml/2006/main" count="199" uniqueCount="74">
  <si>
    <t>ФИО</t>
  </si>
  <si>
    <t>Собственный 
вес</t>
  </si>
  <si>
    <t>Город/Область</t>
  </si>
  <si>
    <t>Сумма</t>
  </si>
  <si>
    <t>Очки</t>
  </si>
  <si>
    <t>Тренер</t>
  </si>
  <si>
    <t>Рек</t>
  </si>
  <si>
    <t>1</t>
  </si>
  <si>
    <t xml:space="preserve">Новосибирск/Новосибирская область </t>
  </si>
  <si>
    <t>65,0</t>
  </si>
  <si>
    <t>70,0</t>
  </si>
  <si>
    <t>40,0</t>
  </si>
  <si>
    <t>45,0</t>
  </si>
  <si>
    <t>75,0</t>
  </si>
  <si>
    <t>80,0</t>
  </si>
  <si>
    <t>50,0</t>
  </si>
  <si>
    <t>60,0</t>
  </si>
  <si>
    <t>ВЕСОВАЯ КАТЕГОРИЯ   67.5</t>
  </si>
  <si>
    <t>90,0</t>
  </si>
  <si>
    <t>95,0</t>
  </si>
  <si>
    <t>100,0</t>
  </si>
  <si>
    <t>85,0</t>
  </si>
  <si>
    <t>Белимов А.</t>
  </si>
  <si>
    <t>ВЕСОВАЯ КАТЕГОРИЯ   100</t>
  </si>
  <si>
    <t>ВЕСОВАЯ КАТЕГОРИЯ   82.5</t>
  </si>
  <si>
    <t>ВЕСОВАЯ КАТЕГОРИЯ   90</t>
  </si>
  <si>
    <t>ВЕСОВАЯ КАТЕГОРИЯ   110</t>
  </si>
  <si>
    <t>115,0</t>
  </si>
  <si>
    <t>Рыжков Е.</t>
  </si>
  <si>
    <t>Парамонов Александр</t>
  </si>
  <si>
    <t>Открытая (06.05.1985)/37</t>
  </si>
  <si>
    <t>85,80</t>
  </si>
  <si>
    <t xml:space="preserve">Новоалтайск/Алтайский край </t>
  </si>
  <si>
    <t>Ефимов А.</t>
  </si>
  <si>
    <t>Результат</t>
  </si>
  <si>
    <t>62,5</t>
  </si>
  <si>
    <t>55,0</t>
  </si>
  <si>
    <t>87,5</t>
  </si>
  <si>
    <t>127,5</t>
  </si>
  <si>
    <t xml:space="preserve">Гантимуров А. </t>
  </si>
  <si>
    <t>Касьяненко Григорий</t>
  </si>
  <si>
    <t>Открытая (28.03.1990)/32</t>
  </si>
  <si>
    <t>89,60</t>
  </si>
  <si>
    <t>Пузенко Вячеслав</t>
  </si>
  <si>
    <t>Открытая (12.11.1983)/39</t>
  </si>
  <si>
    <t>82,10</t>
  </si>
  <si>
    <t>Иванов А.</t>
  </si>
  <si>
    <t>72,5</t>
  </si>
  <si>
    <t>Зозуленко Данил</t>
  </si>
  <si>
    <t>Открытая (14.12.2001)/21</t>
  </si>
  <si>
    <t>87,70</t>
  </si>
  <si>
    <t>Всероссийский турнир «Лучшие из лучших»
СПР Пауэрспорт ДК
Новосибирск/Новосибирская область, 22 января 2023 года</t>
  </si>
  <si>
    <t>Августинович Александр</t>
  </si>
  <si>
    <t>Открытая (04.05.1991)/31</t>
  </si>
  <si>
    <t>99,30</t>
  </si>
  <si>
    <t>Королёв Кирилл</t>
  </si>
  <si>
    <t>Открытая (20.08.1992)/30</t>
  </si>
  <si>
    <t>106,20</t>
  </si>
  <si>
    <t>Всероссийский турнир «Лучшие из лучших»
СПР Пауэрспорт
Новосибирск/Новосибирская область, 22 января 2023 года</t>
  </si>
  <si>
    <t>Всероссийский турнир «Лучшие из лучших»
СПР Жим штанги стоя
Новосибирск/Новосибирская область, 22 января 2023 года</t>
  </si>
  <si>
    <t>Гришнина Маргарита</t>
  </si>
  <si>
    <t>Открытая (17.07.2007)/15</t>
  </si>
  <si>
    <t>66,15</t>
  </si>
  <si>
    <t>30,0</t>
  </si>
  <si>
    <t>32,5</t>
  </si>
  <si>
    <t xml:space="preserve">Рыжков Е. </t>
  </si>
  <si>
    <t>Всероссийский турнир «Лучшие из лучших»
СПР Строгий подъем штанги на бицепс ДК
Новосибирск/Новосибирская область, 22 января 2023 года</t>
  </si>
  <si>
    <t>Всероссийский турнир «Лучшие из лучших»
СПР Строгий подъем штанги на бицепс
Новосибирск/Новосибирская область, 22 января 2023 года</t>
  </si>
  <si>
    <t>Жим</t>
  </si>
  <si>
    <t>Тяга</t>
  </si>
  <si>
    <t>№</t>
  </si>
  <si>
    <t xml:space="preserve">
Дата рождения/Возраст</t>
  </si>
  <si>
    <t>Возрастная группа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</si>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</sst>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2"/>
  <sheetViews>
    <sheetView tabSelected="1" workbookViewId="0">
      <selection activeCell="E13" sqref="E13"/>
    </sheetView>
  </sheetViews>
  <sheetFormatPr baseColWidth="10" defaultColWidth="9.1640625" defaultRowHeight="13"/>
  <cols>
    <col min="1" max="1" width="7.5" style="5" bestFit="1" customWidth="1"/>
    <col min="2" max="2" width="23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31.6640625" style="5" bestFit="1" customWidth="1"/>
    <col min="7" max="9" width="5.5" style="11" customWidth="1"/>
    <col min="10" max="10" width="4.83203125" style="11" customWidth="1"/>
    <col min="11" max="13" width="5.5" style="11" customWidth="1"/>
    <col min="14" max="14" width="4.83203125" style="11" customWidth="1"/>
    <col min="15" max="15" width="7.83203125" style="6" bestFit="1" customWidth="1"/>
    <col min="16" max="16" width="7.5" style="6" bestFit="1" customWidth="1"/>
    <col min="17" max="17" width="18.83203125" style="5" customWidth="1"/>
    <col min="18" max="16384" width="9.1640625" style="3"/>
  </cols>
  <sheetData>
    <row r="1" spans="1:17" s="2" customFormat="1" ht="29" customHeight="1">
      <c r="A1" s="19" t="s">
        <v>51</v>
      </c>
      <c r="B1" s="20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2"/>
    </row>
    <row r="2" spans="1:17" s="2" customFormat="1" ht="62" customHeight="1" thickBot="1">
      <c r="A2" s="23"/>
      <c r="B2" s="24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6"/>
    </row>
    <row r="3" spans="1:17" s="1" customFormat="1" ht="12.75" customHeight="1">
      <c r="A3" s="27" t="s">
        <v>70</v>
      </c>
      <c r="B3" s="34" t="s">
        <v>0</v>
      </c>
      <c r="C3" s="29" t="s">
        <v>71</v>
      </c>
      <c r="D3" s="29" t="s">
        <v>1</v>
      </c>
      <c r="E3" s="31" t="s">
        <v>72</v>
      </c>
      <c r="F3" s="33" t="s">
        <v>2</v>
      </c>
      <c r="G3" s="33" t="s">
        <v>68</v>
      </c>
      <c r="H3" s="33"/>
      <c r="I3" s="33"/>
      <c r="J3" s="33"/>
      <c r="K3" s="33" t="s">
        <v>69</v>
      </c>
      <c r="L3" s="33"/>
      <c r="M3" s="33"/>
      <c r="N3" s="33"/>
      <c r="O3" s="31" t="s">
        <v>3</v>
      </c>
      <c r="P3" s="31" t="s">
        <v>4</v>
      </c>
      <c r="Q3" s="36" t="s">
        <v>5</v>
      </c>
    </row>
    <row r="4" spans="1:17" s="1" customFormat="1" ht="21" customHeight="1" thickBot="1">
      <c r="A4" s="28"/>
      <c r="B4" s="35"/>
      <c r="C4" s="30"/>
      <c r="D4" s="30"/>
      <c r="E4" s="32"/>
      <c r="F4" s="30"/>
      <c r="G4" s="4">
        <v>1</v>
      </c>
      <c r="H4" s="4">
        <v>2</v>
      </c>
      <c r="I4" s="4">
        <v>3</v>
      </c>
      <c r="J4" s="4" t="s">
        <v>6</v>
      </c>
      <c r="K4" s="4">
        <v>1</v>
      </c>
      <c r="L4" s="4">
        <v>2</v>
      </c>
      <c r="M4" s="4">
        <v>3</v>
      </c>
      <c r="N4" s="4" t="s">
        <v>6</v>
      </c>
      <c r="O4" s="32"/>
      <c r="P4" s="32"/>
      <c r="Q4" s="37"/>
    </row>
    <row r="5" spans="1:17" ht="16">
      <c r="A5" s="17" t="s">
        <v>25</v>
      </c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7">
      <c r="A6" s="14" t="s">
        <v>7</v>
      </c>
      <c r="B6" s="7" t="s">
        <v>29</v>
      </c>
      <c r="C6" s="7" t="s">
        <v>30</v>
      </c>
      <c r="D6" s="7" t="s">
        <v>31</v>
      </c>
      <c r="E6" s="8" t="s">
        <v>73</v>
      </c>
      <c r="F6" s="7" t="s">
        <v>32</v>
      </c>
      <c r="G6" s="13" t="s">
        <v>36</v>
      </c>
      <c r="H6" s="12" t="s">
        <v>16</v>
      </c>
      <c r="I6" s="12" t="s">
        <v>35</v>
      </c>
      <c r="J6" s="14"/>
      <c r="K6" s="13" t="s">
        <v>11</v>
      </c>
      <c r="L6" s="13" t="s">
        <v>12</v>
      </c>
      <c r="M6" s="12" t="s">
        <v>15</v>
      </c>
      <c r="N6" s="14"/>
      <c r="O6" s="9" t="str">
        <f>"100,0"</f>
        <v>100,0</v>
      </c>
      <c r="P6" s="9" t="str">
        <f>"62,9000"</f>
        <v>62,9000</v>
      </c>
      <c r="Q6" s="7" t="s">
        <v>33</v>
      </c>
    </row>
    <row r="8" spans="1:17" ht="16">
      <c r="A8" s="15" t="s">
        <v>23</v>
      </c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>
      <c r="A9" s="14" t="s">
        <v>7</v>
      </c>
      <c r="B9" s="7" t="s">
        <v>52</v>
      </c>
      <c r="C9" s="7" t="s">
        <v>53</v>
      </c>
      <c r="D9" s="7" t="s">
        <v>54</v>
      </c>
      <c r="E9" s="8" t="s">
        <v>73</v>
      </c>
      <c r="F9" s="7" t="s">
        <v>8</v>
      </c>
      <c r="G9" s="13" t="s">
        <v>14</v>
      </c>
      <c r="H9" s="13" t="s">
        <v>37</v>
      </c>
      <c r="I9" s="12" t="s">
        <v>18</v>
      </c>
      <c r="J9" s="14"/>
      <c r="K9" s="13" t="s">
        <v>16</v>
      </c>
      <c r="L9" s="13" t="s">
        <v>9</v>
      </c>
      <c r="M9" s="12" t="s">
        <v>10</v>
      </c>
      <c r="N9" s="14"/>
      <c r="O9" s="9" t="str">
        <f>"152,5"</f>
        <v>152,5</v>
      </c>
      <c r="P9" s="9" t="str">
        <f>"88,9151"</f>
        <v>88,9151</v>
      </c>
      <c r="Q9" s="7"/>
    </row>
    <row r="11" spans="1:17" ht="16">
      <c r="A11" s="15" t="s">
        <v>26</v>
      </c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</row>
    <row r="12" spans="1:17">
      <c r="A12" s="14" t="s">
        <v>7</v>
      </c>
      <c r="B12" s="7" t="s">
        <v>55</v>
      </c>
      <c r="C12" s="7" t="s">
        <v>56</v>
      </c>
      <c r="D12" s="7" t="s">
        <v>57</v>
      </c>
      <c r="E12" s="8" t="s">
        <v>73</v>
      </c>
      <c r="F12" s="7" t="s">
        <v>8</v>
      </c>
      <c r="G12" s="13" t="s">
        <v>21</v>
      </c>
      <c r="H12" s="13" t="s">
        <v>18</v>
      </c>
      <c r="I12" s="13" t="s">
        <v>19</v>
      </c>
      <c r="J12" s="14"/>
      <c r="K12" s="13" t="s">
        <v>15</v>
      </c>
      <c r="L12" s="12" t="s">
        <v>16</v>
      </c>
      <c r="M12" s="12" t="s">
        <v>16</v>
      </c>
      <c r="N12" s="14"/>
      <c r="O12" s="9" t="str">
        <f>"145,0"</f>
        <v>145,0</v>
      </c>
      <c r="P12" s="9" t="str">
        <f>"82,4252"</f>
        <v>82,4252</v>
      </c>
      <c r="Q12" s="7" t="s">
        <v>28</v>
      </c>
    </row>
  </sheetData>
  <mergeCells count="15"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A11:N11"/>
    <mergeCell ref="B3:B4"/>
    <mergeCell ref="O3:O4"/>
    <mergeCell ref="P3:P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9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34.5" style="5" bestFit="1" customWidth="1"/>
    <col min="7" max="9" width="5.5" style="11" customWidth="1"/>
    <col min="10" max="10" width="4.83203125" style="11" customWidth="1"/>
    <col min="11" max="13" width="5.5" style="11" customWidth="1"/>
    <col min="14" max="14" width="4.83203125" style="11" customWidth="1"/>
    <col min="15" max="15" width="7.83203125" style="6" bestFit="1" customWidth="1"/>
    <col min="16" max="16" width="8.5" style="6" bestFit="1" customWidth="1"/>
    <col min="17" max="17" width="19.33203125" style="5" bestFit="1" customWidth="1"/>
    <col min="18" max="16384" width="9.1640625" style="3"/>
  </cols>
  <sheetData>
    <row r="1" spans="1:17" s="2" customFormat="1" ht="29" customHeight="1">
      <c r="A1" s="19" t="s">
        <v>58</v>
      </c>
      <c r="B1" s="20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2"/>
    </row>
    <row r="2" spans="1:17" s="2" customFormat="1" ht="62" customHeight="1" thickBot="1">
      <c r="A2" s="23"/>
      <c r="B2" s="24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6"/>
    </row>
    <row r="3" spans="1:17" s="1" customFormat="1" ht="12.75" customHeight="1">
      <c r="A3" s="27" t="s">
        <v>70</v>
      </c>
      <c r="B3" s="34" t="s">
        <v>0</v>
      </c>
      <c r="C3" s="29" t="s">
        <v>71</v>
      </c>
      <c r="D3" s="29" t="s">
        <v>1</v>
      </c>
      <c r="E3" s="31" t="s">
        <v>72</v>
      </c>
      <c r="F3" s="33" t="s">
        <v>2</v>
      </c>
      <c r="G3" s="33" t="s">
        <v>68</v>
      </c>
      <c r="H3" s="33"/>
      <c r="I3" s="33"/>
      <c r="J3" s="33"/>
      <c r="K3" s="33" t="s">
        <v>69</v>
      </c>
      <c r="L3" s="33"/>
      <c r="M3" s="33"/>
      <c r="N3" s="33"/>
      <c r="O3" s="31" t="s">
        <v>3</v>
      </c>
      <c r="P3" s="31" t="s">
        <v>4</v>
      </c>
      <c r="Q3" s="36" t="s">
        <v>5</v>
      </c>
    </row>
    <row r="4" spans="1:17" s="1" customFormat="1" ht="21" customHeight="1" thickBot="1">
      <c r="A4" s="28"/>
      <c r="B4" s="35"/>
      <c r="C4" s="30"/>
      <c r="D4" s="30"/>
      <c r="E4" s="32"/>
      <c r="F4" s="30"/>
      <c r="G4" s="4">
        <v>1</v>
      </c>
      <c r="H4" s="4">
        <v>2</v>
      </c>
      <c r="I4" s="4">
        <v>3</v>
      </c>
      <c r="J4" s="4" t="s">
        <v>6</v>
      </c>
      <c r="K4" s="4">
        <v>1</v>
      </c>
      <c r="L4" s="4">
        <v>2</v>
      </c>
      <c r="M4" s="4">
        <v>3</v>
      </c>
      <c r="N4" s="4" t="s">
        <v>6</v>
      </c>
      <c r="O4" s="32"/>
      <c r="P4" s="32"/>
      <c r="Q4" s="37"/>
    </row>
    <row r="5" spans="1:17" ht="16">
      <c r="A5" s="17" t="s">
        <v>24</v>
      </c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7">
      <c r="A6" s="14" t="s">
        <v>7</v>
      </c>
      <c r="B6" s="7" t="s">
        <v>43</v>
      </c>
      <c r="C6" s="7" t="s">
        <v>44</v>
      </c>
      <c r="D6" s="7" t="s">
        <v>45</v>
      </c>
      <c r="E6" s="8" t="s">
        <v>73</v>
      </c>
      <c r="F6" s="7" t="s">
        <v>8</v>
      </c>
      <c r="G6" s="13" t="s">
        <v>21</v>
      </c>
      <c r="H6" s="12" t="s">
        <v>18</v>
      </c>
      <c r="I6" s="12" t="s">
        <v>18</v>
      </c>
      <c r="J6" s="14"/>
      <c r="K6" s="13" t="s">
        <v>9</v>
      </c>
      <c r="L6" s="13" t="s">
        <v>10</v>
      </c>
      <c r="M6" s="12" t="s">
        <v>14</v>
      </c>
      <c r="N6" s="14"/>
      <c r="O6" s="9" t="str">
        <f>"155,0"</f>
        <v>155,0</v>
      </c>
      <c r="P6" s="9" t="str">
        <f>"100,2308"</f>
        <v>100,2308</v>
      </c>
      <c r="Q6" s="7" t="s">
        <v>22</v>
      </c>
    </row>
    <row r="8" spans="1:17" ht="16">
      <c r="A8" s="15" t="s">
        <v>25</v>
      </c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>
      <c r="A9" s="14" t="s">
        <v>7</v>
      </c>
      <c r="B9" s="7" t="s">
        <v>40</v>
      </c>
      <c r="C9" s="7" t="s">
        <v>41</v>
      </c>
      <c r="D9" s="7" t="s">
        <v>42</v>
      </c>
      <c r="E9" s="8" t="s">
        <v>73</v>
      </c>
      <c r="F9" s="7" t="s">
        <v>8</v>
      </c>
      <c r="G9" s="13" t="s">
        <v>20</v>
      </c>
      <c r="H9" s="13" t="s">
        <v>27</v>
      </c>
      <c r="I9" s="12" t="s">
        <v>38</v>
      </c>
      <c r="J9" s="14"/>
      <c r="K9" s="13" t="s">
        <v>16</v>
      </c>
      <c r="L9" s="13" t="s">
        <v>47</v>
      </c>
      <c r="M9" s="12" t="s">
        <v>21</v>
      </c>
      <c r="N9" s="14"/>
      <c r="O9" s="9" t="str">
        <f>"187,5"</f>
        <v>187,5</v>
      </c>
      <c r="P9" s="9" t="str">
        <f>"115,0031"</f>
        <v>115,0031</v>
      </c>
      <c r="Q9" s="7" t="s">
        <v>39</v>
      </c>
    </row>
  </sheetData>
  <mergeCells count="14"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B3:B4"/>
    <mergeCell ref="O3:O4"/>
    <mergeCell ref="P3:P4"/>
    <mergeCell ref="Q3:Q4"/>
    <mergeCell ref="A5:N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4"/>
  <sheetViews>
    <sheetView workbookViewId="0">
      <selection activeCell="E13" sqref="E13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34.5" style="5" bestFit="1" customWidth="1"/>
    <col min="7" max="9" width="5.5" style="11" customWidth="1"/>
    <col min="10" max="10" width="4.83203125" style="11" customWidth="1"/>
    <col min="11" max="11" width="7.83203125" style="6" bestFit="1" customWidth="1"/>
    <col min="12" max="12" width="7.5" style="6" bestFit="1" customWidth="1"/>
    <col min="13" max="13" width="19.33203125" style="5" bestFit="1" customWidth="1"/>
    <col min="14" max="16384" width="9.1640625" style="3"/>
  </cols>
  <sheetData>
    <row r="1" spans="1:13" s="2" customFormat="1" ht="29" customHeight="1">
      <c r="A1" s="19" t="s">
        <v>59</v>
      </c>
      <c r="B1" s="20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</row>
    <row r="2" spans="1:13" s="2" customFormat="1" ht="62" customHeight="1" thickBot="1">
      <c r="A2" s="23"/>
      <c r="B2" s="24"/>
      <c r="C2" s="25"/>
      <c r="D2" s="25"/>
      <c r="E2" s="25"/>
      <c r="F2" s="25"/>
      <c r="G2" s="25"/>
      <c r="H2" s="25"/>
      <c r="I2" s="25"/>
      <c r="J2" s="25"/>
      <c r="K2" s="25"/>
      <c r="L2" s="25"/>
      <c r="M2" s="26"/>
    </row>
    <row r="3" spans="1:13" s="1" customFormat="1" ht="12.75" customHeight="1">
      <c r="A3" s="27" t="s">
        <v>70</v>
      </c>
      <c r="B3" s="34" t="s">
        <v>0</v>
      </c>
      <c r="C3" s="29" t="s">
        <v>71</v>
      </c>
      <c r="D3" s="29" t="s">
        <v>1</v>
      </c>
      <c r="E3" s="31" t="s">
        <v>72</v>
      </c>
      <c r="F3" s="33" t="s">
        <v>2</v>
      </c>
      <c r="G3" s="33" t="s">
        <v>68</v>
      </c>
      <c r="H3" s="33"/>
      <c r="I3" s="33"/>
      <c r="J3" s="33"/>
      <c r="K3" s="31" t="s">
        <v>34</v>
      </c>
      <c r="L3" s="31" t="s">
        <v>4</v>
      </c>
      <c r="M3" s="36" t="s">
        <v>5</v>
      </c>
    </row>
    <row r="4" spans="1:13" s="1" customFormat="1" ht="21" customHeight="1" thickBot="1">
      <c r="A4" s="28"/>
      <c r="B4" s="35"/>
      <c r="C4" s="30"/>
      <c r="D4" s="30"/>
      <c r="E4" s="32"/>
      <c r="F4" s="30"/>
      <c r="G4" s="4">
        <v>1</v>
      </c>
      <c r="H4" s="4">
        <v>2</v>
      </c>
      <c r="I4" s="4">
        <v>3</v>
      </c>
      <c r="J4" s="4" t="s">
        <v>6</v>
      </c>
      <c r="K4" s="32"/>
      <c r="L4" s="32"/>
      <c r="M4" s="37"/>
    </row>
    <row r="5" spans="1:13" ht="16">
      <c r="A5" s="17" t="s">
        <v>17</v>
      </c>
      <c r="B5" s="17"/>
      <c r="C5" s="18"/>
      <c r="D5" s="18"/>
      <c r="E5" s="18"/>
      <c r="F5" s="18"/>
      <c r="G5" s="18"/>
      <c r="H5" s="18"/>
      <c r="I5" s="18"/>
      <c r="J5" s="18"/>
    </row>
    <row r="6" spans="1:13">
      <c r="A6" s="14" t="s">
        <v>7</v>
      </c>
      <c r="B6" s="7" t="s">
        <v>60</v>
      </c>
      <c r="C6" s="7" t="s">
        <v>61</v>
      </c>
      <c r="D6" s="7" t="s">
        <v>62</v>
      </c>
      <c r="E6" s="8" t="s">
        <v>73</v>
      </c>
      <c r="F6" s="7" t="s">
        <v>8</v>
      </c>
      <c r="G6" s="13" t="s">
        <v>63</v>
      </c>
      <c r="H6" s="12" t="s">
        <v>64</v>
      </c>
      <c r="I6" s="12" t="s">
        <v>64</v>
      </c>
      <c r="J6" s="14"/>
      <c r="K6" s="9" t="str">
        <f>"30,0"</f>
        <v>30,0</v>
      </c>
      <c r="L6" s="9" t="str">
        <f>"27,4191"</f>
        <v>27,4191</v>
      </c>
      <c r="M6" s="7" t="s">
        <v>65</v>
      </c>
    </row>
    <row r="8" spans="1:13" ht="16">
      <c r="A8" s="15" t="s">
        <v>24</v>
      </c>
      <c r="B8" s="15"/>
      <c r="C8" s="16"/>
      <c r="D8" s="16"/>
      <c r="E8" s="16"/>
      <c r="F8" s="16"/>
      <c r="G8" s="16"/>
      <c r="H8" s="16"/>
      <c r="I8" s="16"/>
      <c r="J8" s="16"/>
    </row>
    <row r="9" spans="1:13">
      <c r="A9" s="14" t="s">
        <v>7</v>
      </c>
      <c r="B9" s="7" t="s">
        <v>43</v>
      </c>
      <c r="C9" s="7" t="s">
        <v>44</v>
      </c>
      <c r="D9" s="7" t="s">
        <v>45</v>
      </c>
      <c r="E9" s="8" t="s">
        <v>73</v>
      </c>
      <c r="F9" s="7" t="s">
        <v>8</v>
      </c>
      <c r="G9" s="13" t="s">
        <v>21</v>
      </c>
      <c r="H9" s="12" t="s">
        <v>18</v>
      </c>
      <c r="I9" s="12" t="s">
        <v>18</v>
      </c>
      <c r="J9" s="14"/>
      <c r="K9" s="9" t="str">
        <f>"85,0"</f>
        <v>85,0</v>
      </c>
      <c r="L9" s="9" t="str">
        <f>"54,9653"</f>
        <v>54,9653</v>
      </c>
      <c r="M9" s="7" t="s">
        <v>22</v>
      </c>
    </row>
    <row r="11" spans="1:13" ht="16">
      <c r="A11" s="15" t="s">
        <v>25</v>
      </c>
      <c r="B11" s="15"/>
      <c r="C11" s="16"/>
      <c r="D11" s="16"/>
      <c r="E11" s="16"/>
      <c r="F11" s="16"/>
      <c r="G11" s="16"/>
      <c r="H11" s="16"/>
      <c r="I11" s="16"/>
      <c r="J11" s="16"/>
    </row>
    <row r="12" spans="1:13">
      <c r="A12" s="14" t="s">
        <v>7</v>
      </c>
      <c r="B12" s="7" t="s">
        <v>40</v>
      </c>
      <c r="C12" s="7" t="s">
        <v>41</v>
      </c>
      <c r="D12" s="7" t="s">
        <v>42</v>
      </c>
      <c r="E12" s="8" t="s">
        <v>73</v>
      </c>
      <c r="F12" s="7" t="s">
        <v>8</v>
      </c>
      <c r="G12" s="13" t="s">
        <v>20</v>
      </c>
      <c r="H12" s="13" t="s">
        <v>27</v>
      </c>
      <c r="I12" s="12" t="s">
        <v>38</v>
      </c>
      <c r="J12" s="14"/>
      <c r="K12" s="9" t="str">
        <f>"115,0"</f>
        <v>115,0</v>
      </c>
      <c r="L12" s="9" t="str">
        <f>"70,5352"</f>
        <v>70,5352</v>
      </c>
      <c r="M12" s="7" t="s">
        <v>39</v>
      </c>
    </row>
    <row r="14" spans="1:13">
      <c r="E14" s="5"/>
      <c r="F14" s="10"/>
      <c r="G14" s="5"/>
      <c r="K14" s="11"/>
      <c r="M14" s="6"/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B3:B4"/>
    <mergeCell ref="K3:K4"/>
    <mergeCell ref="L3:L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5.83203125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31.6640625" style="5" bestFit="1" customWidth="1"/>
    <col min="7" max="9" width="5.33203125" style="11" customWidth="1"/>
    <col min="10" max="10" width="4.83203125" style="11" customWidth="1"/>
    <col min="11" max="11" width="10.5" style="6" bestFit="1" customWidth="1"/>
    <col min="12" max="12" width="7.5" style="6" bestFit="1" customWidth="1"/>
    <col min="13" max="13" width="18" style="5" bestFit="1" customWidth="1"/>
    <col min="14" max="16384" width="9.1640625" style="3"/>
  </cols>
  <sheetData>
    <row r="1" spans="1:13" s="2" customFormat="1" ht="29" customHeight="1">
      <c r="A1" s="19" t="s">
        <v>66</v>
      </c>
      <c r="B1" s="20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</row>
    <row r="2" spans="1:13" s="2" customFormat="1" ht="62" customHeight="1" thickBot="1">
      <c r="A2" s="23"/>
      <c r="B2" s="24"/>
      <c r="C2" s="25"/>
      <c r="D2" s="25"/>
      <c r="E2" s="25"/>
      <c r="F2" s="25"/>
      <c r="G2" s="25"/>
      <c r="H2" s="25"/>
      <c r="I2" s="25"/>
      <c r="J2" s="25"/>
      <c r="K2" s="25"/>
      <c r="L2" s="25"/>
      <c r="M2" s="26"/>
    </row>
    <row r="3" spans="1:13" s="1" customFormat="1" ht="12.75" customHeight="1">
      <c r="A3" s="27" t="s">
        <v>70</v>
      </c>
      <c r="B3" s="34" t="s">
        <v>0</v>
      </c>
      <c r="C3" s="29" t="s">
        <v>71</v>
      </c>
      <c r="D3" s="29" t="s">
        <v>1</v>
      </c>
      <c r="E3" s="31" t="s">
        <v>72</v>
      </c>
      <c r="F3" s="33" t="s">
        <v>2</v>
      </c>
      <c r="G3" s="33" t="s">
        <v>68</v>
      </c>
      <c r="H3" s="33"/>
      <c r="I3" s="33"/>
      <c r="J3" s="33"/>
      <c r="K3" s="31" t="s">
        <v>34</v>
      </c>
      <c r="L3" s="31" t="s">
        <v>4</v>
      </c>
      <c r="M3" s="36" t="s">
        <v>5</v>
      </c>
    </row>
    <row r="4" spans="1:13" s="1" customFormat="1" ht="21" customHeight="1" thickBot="1">
      <c r="A4" s="28"/>
      <c r="B4" s="35"/>
      <c r="C4" s="30"/>
      <c r="D4" s="30"/>
      <c r="E4" s="32"/>
      <c r="F4" s="30"/>
      <c r="G4" s="4">
        <v>1</v>
      </c>
      <c r="H4" s="4">
        <v>2</v>
      </c>
      <c r="I4" s="4">
        <v>3</v>
      </c>
      <c r="J4" s="4" t="s">
        <v>6</v>
      </c>
      <c r="K4" s="32"/>
      <c r="L4" s="32"/>
      <c r="M4" s="37"/>
    </row>
    <row r="5" spans="1:13" ht="16">
      <c r="A5" s="17" t="s">
        <v>25</v>
      </c>
      <c r="B5" s="17"/>
      <c r="C5" s="18"/>
      <c r="D5" s="18"/>
      <c r="E5" s="18"/>
      <c r="F5" s="18"/>
      <c r="G5" s="18"/>
      <c r="H5" s="18"/>
      <c r="I5" s="18"/>
      <c r="J5" s="18"/>
    </row>
    <row r="6" spans="1:13">
      <c r="A6" s="14" t="s">
        <v>7</v>
      </c>
      <c r="B6" s="7" t="s">
        <v>48</v>
      </c>
      <c r="C6" s="7" t="s">
        <v>49</v>
      </c>
      <c r="D6" s="7" t="s">
        <v>50</v>
      </c>
      <c r="E6" s="8" t="s">
        <v>73</v>
      </c>
      <c r="F6" s="7" t="s">
        <v>8</v>
      </c>
      <c r="G6" s="13" t="s">
        <v>13</v>
      </c>
      <c r="H6" s="12" t="s">
        <v>14</v>
      </c>
      <c r="I6" s="13" t="s">
        <v>14</v>
      </c>
      <c r="J6" s="14"/>
      <c r="K6" s="9" t="str">
        <f>"80,0"</f>
        <v>80,0</v>
      </c>
      <c r="L6" s="9" t="str">
        <f>"49,6720"</f>
        <v>49,6720</v>
      </c>
      <c r="M6" s="7" t="s">
        <v>46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9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34.5" style="5" bestFit="1" customWidth="1"/>
    <col min="7" max="9" width="5.5" style="11" customWidth="1"/>
    <col min="10" max="10" width="4.83203125" style="11" customWidth="1"/>
    <col min="11" max="11" width="10.5" style="6" bestFit="1" customWidth="1"/>
    <col min="12" max="12" width="7.5" style="6" bestFit="1" customWidth="1"/>
    <col min="13" max="13" width="19.33203125" style="5" bestFit="1" customWidth="1"/>
    <col min="14" max="16384" width="9.1640625" style="3"/>
  </cols>
  <sheetData>
    <row r="1" spans="1:13" s="2" customFormat="1" ht="29" customHeight="1">
      <c r="A1" s="19" t="s">
        <v>67</v>
      </c>
      <c r="B1" s="20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</row>
    <row r="2" spans="1:13" s="2" customFormat="1" ht="62" customHeight="1" thickBot="1">
      <c r="A2" s="23"/>
      <c r="B2" s="24"/>
      <c r="C2" s="25"/>
      <c r="D2" s="25"/>
      <c r="E2" s="25"/>
      <c r="F2" s="25"/>
      <c r="G2" s="25"/>
      <c r="H2" s="25"/>
      <c r="I2" s="25"/>
      <c r="J2" s="25"/>
      <c r="K2" s="25"/>
      <c r="L2" s="25"/>
      <c r="M2" s="26"/>
    </row>
    <row r="3" spans="1:13" s="1" customFormat="1" ht="12.75" customHeight="1">
      <c r="A3" s="27" t="s">
        <v>70</v>
      </c>
      <c r="B3" s="34" t="s">
        <v>0</v>
      </c>
      <c r="C3" s="29" t="s">
        <v>71</v>
      </c>
      <c r="D3" s="29" t="s">
        <v>1</v>
      </c>
      <c r="E3" s="31" t="s">
        <v>72</v>
      </c>
      <c r="F3" s="33" t="s">
        <v>2</v>
      </c>
      <c r="G3" s="33" t="s">
        <v>68</v>
      </c>
      <c r="H3" s="33"/>
      <c r="I3" s="33"/>
      <c r="J3" s="33"/>
      <c r="K3" s="31" t="s">
        <v>34</v>
      </c>
      <c r="L3" s="31" t="s">
        <v>4</v>
      </c>
      <c r="M3" s="36" t="s">
        <v>5</v>
      </c>
    </row>
    <row r="4" spans="1:13" s="1" customFormat="1" ht="21" customHeight="1" thickBot="1">
      <c r="A4" s="28"/>
      <c r="B4" s="35"/>
      <c r="C4" s="30"/>
      <c r="D4" s="30"/>
      <c r="E4" s="32"/>
      <c r="F4" s="30"/>
      <c r="G4" s="4">
        <v>1</v>
      </c>
      <c r="H4" s="4">
        <v>2</v>
      </c>
      <c r="I4" s="4">
        <v>3</v>
      </c>
      <c r="J4" s="4" t="s">
        <v>6</v>
      </c>
      <c r="K4" s="32"/>
      <c r="L4" s="32"/>
      <c r="M4" s="37"/>
    </row>
    <row r="5" spans="1:13" ht="16">
      <c r="A5" s="17" t="s">
        <v>24</v>
      </c>
      <c r="B5" s="17"/>
      <c r="C5" s="18"/>
      <c r="D5" s="18"/>
      <c r="E5" s="18"/>
      <c r="F5" s="18"/>
      <c r="G5" s="18"/>
      <c r="H5" s="18"/>
      <c r="I5" s="18"/>
      <c r="J5" s="18"/>
    </row>
    <row r="6" spans="1:13">
      <c r="A6" s="14" t="s">
        <v>7</v>
      </c>
      <c r="B6" s="7" t="s">
        <v>43</v>
      </c>
      <c r="C6" s="7" t="s">
        <v>44</v>
      </c>
      <c r="D6" s="7" t="s">
        <v>45</v>
      </c>
      <c r="E6" s="8" t="s">
        <v>73</v>
      </c>
      <c r="F6" s="7" t="s">
        <v>8</v>
      </c>
      <c r="G6" s="13" t="s">
        <v>9</v>
      </c>
      <c r="H6" s="13" t="s">
        <v>10</v>
      </c>
      <c r="I6" s="12" t="s">
        <v>14</v>
      </c>
      <c r="J6" s="14"/>
      <c r="K6" s="9" t="str">
        <f>"70,0"</f>
        <v>70,0</v>
      </c>
      <c r="L6" s="9" t="str">
        <f>"45,2655"</f>
        <v>45,2655</v>
      </c>
      <c r="M6" s="7" t="s">
        <v>22</v>
      </c>
    </row>
    <row r="8" spans="1:13" ht="16">
      <c r="A8" s="15" t="s">
        <v>25</v>
      </c>
      <c r="B8" s="15"/>
      <c r="C8" s="16"/>
      <c r="D8" s="16"/>
      <c r="E8" s="16"/>
      <c r="F8" s="16"/>
      <c r="G8" s="16"/>
      <c r="H8" s="16"/>
      <c r="I8" s="16"/>
      <c r="J8" s="16"/>
    </row>
    <row r="9" spans="1:13">
      <c r="A9" s="14" t="s">
        <v>7</v>
      </c>
      <c r="B9" s="7" t="s">
        <v>40</v>
      </c>
      <c r="C9" s="7" t="s">
        <v>41</v>
      </c>
      <c r="D9" s="7" t="s">
        <v>42</v>
      </c>
      <c r="E9" s="8" t="s">
        <v>73</v>
      </c>
      <c r="F9" s="7" t="s">
        <v>8</v>
      </c>
      <c r="G9" s="13" t="s">
        <v>16</v>
      </c>
      <c r="H9" s="13" t="s">
        <v>47</v>
      </c>
      <c r="I9" s="12" t="s">
        <v>21</v>
      </c>
      <c r="J9" s="14"/>
      <c r="K9" s="9" t="str">
        <f>"72,5"</f>
        <v>72,5</v>
      </c>
      <c r="L9" s="9" t="str">
        <f>"44,4679"</f>
        <v>44,4679</v>
      </c>
      <c r="M9" s="7" t="s">
        <v>39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СПР Пауэрспорт ДК</vt:lpstr>
      <vt:lpstr>СПР Пауэрспорт</vt:lpstr>
      <vt:lpstr>СПР Жим стоя</vt:lpstr>
      <vt:lpstr>СПР Подъем на бицепс ДК</vt:lpstr>
      <vt:lpstr>СПР Подъем на бицепс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Tomchin</dc:creator>
  <cp:keywords/>
  <dc:description/>
  <cp:lastModifiedBy>Екатерина Шевелева</cp:lastModifiedBy>
  <cp:revision/>
  <dcterms:created xsi:type="dcterms:W3CDTF">2002-06-16T13:36:44Z</dcterms:created>
  <dcterms:modified xsi:type="dcterms:W3CDTF">2023-01-30T11:17:20Z</dcterms:modified>
  <cp:category/>
  <cp:contentStatus/>
</cp:coreProperties>
</file>