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C4A52501-790E-BB4E-8F12-4EFF21BEDAC8}" xr6:coauthVersionLast="45" xr6:coauthVersionMax="45" xr10:uidLastSave="{00000000-0000-0000-0000-000000000000}"/>
  <bookViews>
    <workbookView xWindow="340" yWindow="500" windowWidth="28800" windowHeight="16000" firstSheet="7" activeTab="12" xr2:uid="{00000000-000D-0000-FFFF-FFFF00000000}"/>
  </bookViews>
  <sheets>
    <sheet name="WPF AM Пауэрлифтинг безэкипиров" sheetId="38" r:id="rId1"/>
    <sheet name="WPF PRO Пауэрлифтинг безэкипиро" sheetId="40" r:id="rId2"/>
    <sheet name="WPF АМ силовое двоеборье" sheetId="37" r:id="rId3"/>
    <sheet name="WPF PRO силовое двоеборье" sheetId="46" r:id="rId4"/>
    <sheet name="WPF АМ Жим лежа без экипировки" sheetId="14" r:id="rId5"/>
    <sheet name="WPF PRO Жим лежа безэкипиров" sheetId="15" r:id="rId6"/>
    <sheet name="WPF PRO жим лежа в однослойной" sheetId="16" r:id="rId7"/>
    <sheet name="WPF AM становая тяга" sheetId="19" r:id="rId8"/>
    <sheet name="WPF PRO cтановая тяга" sheetId="36" r:id="rId9"/>
    <sheet name="WBF AM строгий подьем" sheetId="42" r:id="rId10"/>
    <sheet name="WBF PRO строгий подьем" sheetId="43" r:id="rId11"/>
    <sheet name="WBF AM свободный подьем" sheetId="47" r:id="rId12"/>
    <sheet name="WBF PRO свободный подьем" sheetId="48" r:id="rId13"/>
  </sheets>
  <definedNames>
    <definedName name="_xlnm._FilterDatabase" localSheetId="4" hidden="1">'WPF АМ Жим лежа без экипировки'!$A$12:$L$15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19" l="1"/>
  <c r="M26" i="19"/>
  <c r="M23" i="19"/>
  <c r="M20" i="19"/>
  <c r="M17" i="19"/>
  <c r="M16" i="19"/>
  <c r="M13" i="19"/>
  <c r="M10" i="19"/>
  <c r="M9" i="19"/>
  <c r="M6" i="19"/>
  <c r="M6" i="36"/>
  <c r="M15" i="42"/>
  <c r="M12" i="42"/>
  <c r="M11" i="42"/>
  <c r="M8" i="42"/>
  <c r="M7" i="42"/>
  <c r="M6" i="43"/>
  <c r="M9" i="43"/>
  <c r="M12" i="47"/>
  <c r="M9" i="47"/>
  <c r="M6" i="47"/>
  <c r="M9" i="48"/>
  <c r="M6" i="48"/>
  <c r="M9" i="16"/>
  <c r="M6" i="16"/>
  <c r="M17" i="15"/>
  <c r="M19" i="15"/>
  <c r="M16" i="15"/>
  <c r="M13" i="15"/>
  <c r="M8" i="15"/>
  <c r="M9" i="15"/>
  <c r="M7" i="15"/>
  <c r="M35" i="14"/>
  <c r="M31" i="14"/>
  <c r="M53" i="14"/>
  <c r="M52" i="14"/>
  <c r="M49" i="14"/>
  <c r="M48" i="14"/>
  <c r="M45" i="14"/>
  <c r="M44" i="14"/>
  <c r="M40" i="14"/>
  <c r="M41" i="14"/>
  <c r="M39" i="14"/>
  <c r="M36" i="14"/>
  <c r="M30" i="14"/>
  <c r="M32" i="14"/>
  <c r="M29" i="14"/>
  <c r="M25" i="14"/>
  <c r="M26" i="14"/>
  <c r="M24" i="14"/>
  <c r="M21" i="14"/>
  <c r="M18" i="14"/>
  <c r="M15" i="14"/>
  <c r="M13" i="14"/>
  <c r="M10" i="14"/>
  <c r="M7" i="14"/>
  <c r="M6" i="14"/>
  <c r="P6" i="46"/>
  <c r="P13" i="37"/>
  <c r="P9" i="37"/>
  <c r="P6" i="37"/>
  <c r="T6" i="40"/>
  <c r="T13" i="38"/>
  <c r="T10" i="38"/>
  <c r="T8" i="38"/>
  <c r="T16" i="38"/>
  <c r="T7" i="38"/>
  <c r="M16" i="42" l="1"/>
  <c r="L16" i="42"/>
  <c r="L10" i="19"/>
  <c r="O6" i="37"/>
  <c r="L9" i="19"/>
</calcChain>
</file>

<file path=xl/sharedStrings.xml><?xml version="1.0" encoding="utf-8"?>
<sst xmlns="http://schemas.openxmlformats.org/spreadsheetml/2006/main" count="1330" uniqueCount="469">
  <si>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</si>
  <si>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</si>
  <si>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</si>
  <si>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</si>
  <si>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</si>
  <si>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</si>
  <si>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</si>
  <si>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</si>
  <si>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Wilks</t>
  </si>
  <si>
    <t>Жим лёжа</t>
  </si>
  <si>
    <t>Становая тяга</t>
  </si>
  <si>
    <t>ВЕСОВАЯ КАТЕГОРИЯ   52</t>
  </si>
  <si>
    <t xml:space="preserve">Новосибирск/Новосибирская область </t>
  </si>
  <si>
    <t>ВЕСОВАЯ КАТЕГОРИЯ   56</t>
  </si>
  <si>
    <t xml:space="preserve">Новосибирск/Новосибирская обла </t>
  </si>
  <si>
    <t>ВЕСОВАЯ КАТЕГОРИЯ   60</t>
  </si>
  <si>
    <t>ВЕСОВАЯ КАТЕГОРИЯ   67.5</t>
  </si>
  <si>
    <t>ВЕСОВАЯ КАТЕГОРИЯ   75</t>
  </si>
  <si>
    <t>Витхин Александр</t>
  </si>
  <si>
    <t>Пауль Сергей</t>
  </si>
  <si>
    <t>ВЕСОВАЯ КАТЕГОРИЯ   82.5</t>
  </si>
  <si>
    <t>ВЕСОВАЯ КАТЕГОРИЯ   90</t>
  </si>
  <si>
    <t>ВЕСОВАЯ КАТЕГОРИЯ   100</t>
  </si>
  <si>
    <t>ВЕСОВАЯ КАТЕГОРИЯ   110</t>
  </si>
  <si>
    <t>Королёв Кирилл</t>
  </si>
  <si>
    <t>ВЕСОВАЯ КАТЕГОРИЯ   125</t>
  </si>
  <si>
    <t>1</t>
  </si>
  <si>
    <t/>
  </si>
  <si>
    <t>2</t>
  </si>
  <si>
    <t>Результат</t>
  </si>
  <si>
    <t>Куклин Денис</t>
  </si>
  <si>
    <t>Бобров Ю.</t>
  </si>
  <si>
    <t>Рыжков Е.</t>
  </si>
  <si>
    <t>Рыжов Е.</t>
  </si>
  <si>
    <t>Шабин П.</t>
  </si>
  <si>
    <t>Марикин Артём</t>
  </si>
  <si>
    <t xml:space="preserve">Кольцово/Новосибирская область </t>
  </si>
  <si>
    <t>Мурзин Никита</t>
  </si>
  <si>
    <t>Можаев Илья</t>
  </si>
  <si>
    <t>Катышов Алексей</t>
  </si>
  <si>
    <t>Симонов Владимир</t>
  </si>
  <si>
    <t>Микушов Никита</t>
  </si>
  <si>
    <t>Микушов Ярослав</t>
  </si>
  <si>
    <t>Ямщиков Д.</t>
  </si>
  <si>
    <t>Воробьев Э.</t>
  </si>
  <si>
    <t>Полосин С.</t>
  </si>
  <si>
    <t>Анненков С.</t>
  </si>
  <si>
    <t>Степаненко Татьяна</t>
  </si>
  <si>
    <t>Куклин Евгений</t>
  </si>
  <si>
    <t>Чернявская Виолета</t>
  </si>
  <si>
    <t>Калинин Данил</t>
  </si>
  <si>
    <t>Хажаев Владислав</t>
  </si>
  <si>
    <t>Гуляев Илья</t>
  </si>
  <si>
    <t>Сорокин Глеб</t>
  </si>
  <si>
    <t>Ширяев Илья</t>
  </si>
  <si>
    <t>Козлов Никита</t>
  </si>
  <si>
    <t>Андропов Андрей</t>
  </si>
  <si>
    <t>Нетесов Александр</t>
  </si>
  <si>
    <t>Муравьёв Иван</t>
  </si>
  <si>
    <t>Приступников А.</t>
  </si>
  <si>
    <t>ВЕСОВАЯ КАТЕГОРИЯ   140+</t>
  </si>
  <si>
    <t>Карпов Константин</t>
  </si>
  <si>
    <t>Новосибирск/Новосибирская обла</t>
  </si>
  <si>
    <t>Новоспорт</t>
  </si>
  <si>
    <t>may0506@ya.ru</t>
  </si>
  <si>
    <t>WRPF/WEPF</t>
  </si>
  <si>
    <t>Всероссийский турнир "Стальной медведь - время сильных", 2022-04-23, Новосибирск</t>
  </si>
  <si>
    <t>M</t>
  </si>
  <si>
    <t>Открытая</t>
  </si>
  <si>
    <t>?.</t>
  </si>
  <si>
    <t>RUS</t>
  </si>
  <si>
    <t>Томская область</t>
  </si>
  <si>
    <t>Томск</t>
  </si>
  <si>
    <t>лично</t>
  </si>
  <si>
    <t>n\a</t>
  </si>
  <si>
    <t>mi1988983@gmail.com</t>
  </si>
  <si>
    <t>Самостоятельн</t>
  </si>
  <si>
    <t>Strong bears</t>
  </si>
  <si>
    <t>Новосибирская область</t>
  </si>
  <si>
    <t>Новосибирск</t>
  </si>
  <si>
    <t>Новокузнецк/Кемеровская област</t>
  </si>
  <si>
    <t>Status-vs Стальной Орел</t>
  </si>
  <si>
    <t>Алтайский край</t>
  </si>
  <si>
    <t>Artem_bihovets@mail.ru</t>
  </si>
  <si>
    <t>Мастера 50-59</t>
  </si>
  <si>
    <t>F</t>
  </si>
  <si>
    <t>WRPF Тяга без экипировки ДК</t>
  </si>
  <si>
    <t>Юноши 14-16</t>
  </si>
  <si>
    <t>Генезис</t>
  </si>
  <si>
    <t>e-omi@list.ru</t>
  </si>
  <si>
    <t>Юноши 17-19</t>
  </si>
  <si>
    <t>Стальной медведь</t>
  </si>
  <si>
    <t>artem_bihovets@mail.ru</t>
  </si>
  <si>
    <t>Быховец А.М.</t>
  </si>
  <si>
    <t>17.04.1970</t>
  </si>
  <si>
    <t>eglitta@mail.ru</t>
  </si>
  <si>
    <t>04.09.2009</t>
  </si>
  <si>
    <t>Спорт- экстрим</t>
  </si>
  <si>
    <t>06.06.2005</t>
  </si>
  <si>
    <t>Барнаул</t>
  </si>
  <si>
    <t>Империя спорта</t>
  </si>
  <si>
    <t>eduvorobiev@yandex.ru</t>
  </si>
  <si>
    <t>19.06.2007</t>
  </si>
  <si>
    <t>09.08.2005</t>
  </si>
  <si>
    <t>pavelshabin2@mail.ru</t>
  </si>
  <si>
    <t>16.07.2004</t>
  </si>
  <si>
    <t>27.05.2004</t>
  </si>
  <si>
    <t>15.07.2004</t>
  </si>
  <si>
    <t>Новоалтайск</t>
  </si>
  <si>
    <t>Power gym Алтай</t>
  </si>
  <si>
    <t>nikitka_kozlov2127@mail.ru</t>
  </si>
  <si>
    <t>12.10.2001</t>
  </si>
  <si>
    <t>Юниоры</t>
  </si>
  <si>
    <t>mozhaev091@gmail.com</t>
  </si>
  <si>
    <t>21.04.1999</t>
  </si>
  <si>
    <t>20.08.1998</t>
  </si>
  <si>
    <t>06.06.1992</t>
  </si>
  <si>
    <t>03.11.1996</t>
  </si>
  <si>
    <t>starmos.androp1@gmail.com</t>
  </si>
  <si>
    <t>01.04.1999</t>
  </si>
  <si>
    <t>24.07.1991</t>
  </si>
  <si>
    <t>26.10.1997</t>
  </si>
  <si>
    <t>Макаров Дмитрий</t>
  </si>
  <si>
    <t>Богомолов Руслан</t>
  </si>
  <si>
    <t>Волков Евгений</t>
  </si>
  <si>
    <t>Аралов Евгений</t>
  </si>
  <si>
    <t>Новосибирск/Новосибирская область</t>
  </si>
  <si>
    <t>Шестак Иван</t>
  </si>
  <si>
    <t>Богомолов Денис</t>
  </si>
  <si>
    <t>Савельев Александр</t>
  </si>
  <si>
    <t>Сорокин Иван</t>
  </si>
  <si>
    <t xml:space="preserve"> Каргат/Новосибирская обла </t>
  </si>
  <si>
    <t>Джаббаров Диловар</t>
  </si>
  <si>
    <t>Скулкин Валерий</t>
  </si>
  <si>
    <t>технополис</t>
  </si>
  <si>
    <t>160</t>
  </si>
  <si>
    <t>165</t>
  </si>
  <si>
    <t>170</t>
  </si>
  <si>
    <t>Открытый класс(12.05.1989)/33</t>
  </si>
  <si>
    <t>115</t>
  </si>
  <si>
    <t>120</t>
  </si>
  <si>
    <t>122,5</t>
  </si>
  <si>
    <t>80</t>
  </si>
  <si>
    <t>90</t>
  </si>
  <si>
    <t>100</t>
  </si>
  <si>
    <t>Открытый класс(12.12.1982)/39</t>
  </si>
  <si>
    <t>Юноши (31.05.2007)/15</t>
  </si>
  <si>
    <t>75</t>
  </si>
  <si>
    <t>85</t>
  </si>
  <si>
    <t>50</t>
  </si>
  <si>
    <t>52.5</t>
  </si>
  <si>
    <t>Ветераны(19.02.1957)/65</t>
  </si>
  <si>
    <t>Аннеков С.</t>
  </si>
  <si>
    <t>70</t>
  </si>
  <si>
    <t>147.5</t>
  </si>
  <si>
    <t>155</t>
  </si>
  <si>
    <t>130</t>
  </si>
  <si>
    <t>135</t>
  </si>
  <si>
    <t>140</t>
  </si>
  <si>
    <t>Открытый класс(27.08.1986)/35</t>
  </si>
  <si>
    <t>122.5</t>
  </si>
  <si>
    <t>Окрытый класс(09.02.1997)/25</t>
  </si>
  <si>
    <t>Синько Е.</t>
  </si>
  <si>
    <t>125</t>
  </si>
  <si>
    <t>Открытый класс(26.04.1988)/34</t>
  </si>
  <si>
    <t>95</t>
  </si>
  <si>
    <t>40</t>
  </si>
  <si>
    <t>45</t>
  </si>
  <si>
    <t>Юноши (01.10.2005)/16</t>
  </si>
  <si>
    <t>65,35</t>
  </si>
  <si>
    <t xml:space="preserve">Каргат/Новосибирская область </t>
  </si>
  <si>
    <t>107,5</t>
  </si>
  <si>
    <t>Кижайкина Марина</t>
  </si>
  <si>
    <t>Открытый класс(18.04.1977)/45</t>
  </si>
  <si>
    <t>60</t>
  </si>
  <si>
    <t>65</t>
  </si>
  <si>
    <t>Юноши(24.03.2007)/15</t>
  </si>
  <si>
    <t>56,40</t>
  </si>
  <si>
    <t>35</t>
  </si>
  <si>
    <t>67,50</t>
  </si>
  <si>
    <t>73,90</t>
  </si>
  <si>
    <t>Юноши (07.04.2007)/15</t>
  </si>
  <si>
    <t>49,70</t>
  </si>
  <si>
    <t>47,5</t>
  </si>
  <si>
    <t>42,5</t>
  </si>
  <si>
    <t>Новосибирск/Новосибирск область</t>
  </si>
  <si>
    <t>55</t>
  </si>
  <si>
    <t>Открытый класс(02.01.1984)/38</t>
  </si>
  <si>
    <t>59,00</t>
  </si>
  <si>
    <t>37,5</t>
  </si>
  <si>
    <t>115,8</t>
  </si>
  <si>
    <t>77,70</t>
  </si>
  <si>
    <t>105</t>
  </si>
  <si>
    <t>110</t>
  </si>
  <si>
    <t>88,10</t>
  </si>
  <si>
    <t>87,90</t>
  </si>
  <si>
    <t>93,30</t>
  </si>
  <si>
    <t>150</t>
  </si>
  <si>
    <t>157,5</t>
  </si>
  <si>
    <t>Юноши(19.12.2003)/18</t>
  </si>
  <si>
    <t>Куклин Е.</t>
  </si>
  <si>
    <t>124,4</t>
  </si>
  <si>
    <t>74,10</t>
  </si>
  <si>
    <t>74,80</t>
  </si>
  <si>
    <t>Каргат</t>
  </si>
  <si>
    <t>177,5</t>
  </si>
  <si>
    <t>Ветераны (26.01.1977)/45</t>
  </si>
  <si>
    <t>Ветераны (16.12.1981)40</t>
  </si>
  <si>
    <t>Открытый класс(06.09.1989)/32</t>
  </si>
  <si>
    <t>Открытый класс(09.10.1997)/24</t>
  </si>
  <si>
    <t>230</t>
  </si>
  <si>
    <t>Открытый класс(01.04.1983)/39</t>
  </si>
  <si>
    <t>225</t>
  </si>
  <si>
    <t>200</t>
  </si>
  <si>
    <t>210</t>
  </si>
  <si>
    <t>215</t>
  </si>
  <si>
    <t>205</t>
  </si>
  <si>
    <t>222,5</t>
  </si>
  <si>
    <t>Свиридов Владимир</t>
  </si>
  <si>
    <t>Открытый класс(09.08.1979)42</t>
  </si>
  <si>
    <t>149,70</t>
  </si>
  <si>
    <t>Линево/Новосибирская область</t>
  </si>
  <si>
    <t>Синько Евгеницй</t>
  </si>
  <si>
    <t>Ветераны(07.10.1981)/40</t>
  </si>
  <si>
    <t>64,90</t>
  </si>
  <si>
    <t>145</t>
  </si>
  <si>
    <t>Открытый класс(16.12.1981)</t>
  </si>
  <si>
    <t>73.00</t>
  </si>
  <si>
    <t>92,5</t>
  </si>
  <si>
    <t>Ефремов Вячеслав</t>
  </si>
  <si>
    <t>Ихно Виктор</t>
  </si>
  <si>
    <t>Анненков Сергей</t>
  </si>
  <si>
    <t>Приседание</t>
  </si>
  <si>
    <t>85,0</t>
  </si>
  <si>
    <t>52,5</t>
  </si>
  <si>
    <t>55,0</t>
  </si>
  <si>
    <t>120,0</t>
  </si>
  <si>
    <t xml:space="preserve">Стальной медведь </t>
  </si>
  <si>
    <t>112,5</t>
  </si>
  <si>
    <t>65,0</t>
  </si>
  <si>
    <t>67,5</t>
  </si>
  <si>
    <t>125,0</t>
  </si>
  <si>
    <t>87,5</t>
  </si>
  <si>
    <t>Чудная Оксана</t>
  </si>
  <si>
    <t>Открытая (30.05.1977)/44</t>
  </si>
  <si>
    <t>105,0</t>
  </si>
  <si>
    <t>60,0</t>
  </si>
  <si>
    <t>62,5</t>
  </si>
  <si>
    <t>135,0</t>
  </si>
  <si>
    <t>145,0</t>
  </si>
  <si>
    <t>150,0</t>
  </si>
  <si>
    <t>66,80</t>
  </si>
  <si>
    <t>165,0</t>
  </si>
  <si>
    <t>74,60</t>
  </si>
  <si>
    <t>74,90</t>
  </si>
  <si>
    <t>220,0</t>
  </si>
  <si>
    <t>130,0</t>
  </si>
  <si>
    <t>Открытый Мастерский Турнир WPF "СТОЛИЦА СИБИРИ"
12-13 ноября 2022 г.</t>
  </si>
  <si>
    <t xml:space="preserve">                        Открытый Мастерский Турнир WPF "СТОЛИЦА СИБИРИ"
                                                               12-13 ноября 2022 г.</t>
  </si>
  <si>
    <t xml:space="preserve">"Открытый Мастерский Турнир WPF ""СТОЛИЦА СИБИРИ""
12-13 ноября 2022 г."																					
																					</t>
  </si>
  <si>
    <t>75,0</t>
  </si>
  <si>
    <t>72,50</t>
  </si>
  <si>
    <t>207,5</t>
  </si>
  <si>
    <t>82.5</t>
  </si>
  <si>
    <t xml:space="preserve">Открытый Мастерский Турнир WPF "СТОЛИЦА СИБИРИ" 12-13 ноября 2022 </t>
  </si>
  <si>
    <t>57.5</t>
  </si>
  <si>
    <t>Ветераны(18.04.1977)/45</t>
  </si>
  <si>
    <t>50.90</t>
  </si>
  <si>
    <t>50,90</t>
  </si>
  <si>
    <t>37.5</t>
  </si>
  <si>
    <t>Кошурова Анастасия</t>
  </si>
  <si>
    <t>Открытый класс(08.11.1999)/23</t>
  </si>
  <si>
    <t>66.70</t>
  </si>
  <si>
    <t>Кошуров А.</t>
  </si>
  <si>
    <t>72.5</t>
  </si>
  <si>
    <t>67.:</t>
  </si>
  <si>
    <t>Открытый класс(30.05.1977)/45</t>
  </si>
  <si>
    <t>69.60</t>
  </si>
  <si>
    <t>62.5</t>
  </si>
  <si>
    <t>107.5</t>
  </si>
  <si>
    <t>112.5</t>
  </si>
  <si>
    <t>102.5</t>
  </si>
  <si>
    <t xml:space="preserve">Стариков Егор </t>
  </si>
  <si>
    <t>Юниоры(09.03.2000)/22</t>
  </si>
  <si>
    <t>67.50</t>
  </si>
  <si>
    <t>Ветераны (04.03.1982)/40</t>
  </si>
  <si>
    <t>ADRENALIN</t>
  </si>
  <si>
    <t>Куклин Д.</t>
  </si>
  <si>
    <t>Каргат/Новосибирская область</t>
  </si>
  <si>
    <t>107.:</t>
  </si>
  <si>
    <t>11</t>
  </si>
  <si>
    <t>Сорокин И.</t>
  </si>
  <si>
    <t>Варданян Альберт</t>
  </si>
  <si>
    <t>Юноши(05.10.2006)/16</t>
  </si>
  <si>
    <t>89.60</t>
  </si>
  <si>
    <t>77.5</t>
  </si>
  <si>
    <t>137.5</t>
  </si>
  <si>
    <t>72.50</t>
  </si>
  <si>
    <t>Кузьминых Евгений</t>
  </si>
  <si>
    <t>Открытый класс(15.11.1983)/38</t>
  </si>
  <si>
    <t>Искитим/Новосибирская область</t>
  </si>
  <si>
    <t>Семёнов Алексей</t>
  </si>
  <si>
    <t>Открытый класс(28.05.1981)/41</t>
  </si>
  <si>
    <t>97,30</t>
  </si>
  <si>
    <t>162.5</t>
  </si>
  <si>
    <t>167.5</t>
  </si>
  <si>
    <t>79.30</t>
  </si>
  <si>
    <t>Окрытый класс(25.01.1985)/37</t>
  </si>
  <si>
    <t>Аксёнов Владислав</t>
  </si>
  <si>
    <t>117.5</t>
  </si>
  <si>
    <t>108.30</t>
  </si>
  <si>
    <t>105.10</t>
  </si>
  <si>
    <t>172.5</t>
  </si>
  <si>
    <t>175</t>
  </si>
  <si>
    <t>Галкин Сергей</t>
  </si>
  <si>
    <t>72.40</t>
  </si>
  <si>
    <t>Замалиев Сергей</t>
  </si>
  <si>
    <t>Открытый класс(15.11.1977)/44</t>
  </si>
  <si>
    <t>89.9</t>
  </si>
  <si>
    <t>Казахстан/Петропавловск</t>
  </si>
  <si>
    <t>180</t>
  </si>
  <si>
    <t>Открытый класс(11.04.1958)/64</t>
  </si>
  <si>
    <t>104.10</t>
  </si>
  <si>
    <t>Ветераны (11.04.1958)/64</t>
  </si>
  <si>
    <t>220</t>
  </si>
  <si>
    <t>Ветераны (30.05.1977)/45</t>
  </si>
  <si>
    <t>Открытый класс  (30.05.1977)/45</t>
  </si>
  <si>
    <t>322,5</t>
  </si>
  <si>
    <t>Емельянов Николай</t>
  </si>
  <si>
    <t>Ветераны (30.12.1963)/58</t>
  </si>
  <si>
    <t>Ленинск-Кузнецк</t>
  </si>
  <si>
    <t>372,5</t>
  </si>
  <si>
    <t>Шумских Юрий</t>
  </si>
  <si>
    <t>80,00</t>
  </si>
  <si>
    <t>422,5</t>
  </si>
  <si>
    <t>Ветераны (19.04.1956)/66</t>
  </si>
  <si>
    <t>Секерин Валентин</t>
  </si>
  <si>
    <t>Открытая (07.10.2001)/21</t>
  </si>
  <si>
    <t>82,90</t>
  </si>
  <si>
    <t>245</t>
  </si>
  <si>
    <t>260</t>
  </si>
  <si>
    <t>625</t>
  </si>
  <si>
    <t>Открытая (15711.1983)/38</t>
  </si>
  <si>
    <t>87,30</t>
  </si>
  <si>
    <t>Искитим GYM</t>
  </si>
  <si>
    <t>Искитим</t>
  </si>
  <si>
    <t>240</t>
  </si>
  <si>
    <t>250</t>
  </si>
  <si>
    <t>Докашенко Евгения</t>
  </si>
  <si>
    <t>юниоры(20.08.1999)/23</t>
  </si>
  <si>
    <t>54,6</t>
  </si>
  <si>
    <t xml:space="preserve">Искитим/Новосибирская обла </t>
  </si>
  <si>
    <t>69,60</t>
  </si>
  <si>
    <t>Юноши(01.10.2005)/17</t>
  </si>
  <si>
    <t>65,60</t>
  </si>
  <si>
    <t>Ветераны (30.05.1977)/44</t>
  </si>
  <si>
    <t>Лопатин Александр</t>
  </si>
  <si>
    <t>ИскитимGYM</t>
  </si>
  <si>
    <t>Ветераны (02.12.1981)/41</t>
  </si>
  <si>
    <t>190</t>
  </si>
  <si>
    <t>Гришин Андрей</t>
  </si>
  <si>
    <t>Открытый класс (14.09.1985)/30</t>
  </si>
  <si>
    <t>73,30</t>
  </si>
  <si>
    <t>185</t>
  </si>
  <si>
    <t>Труньков Павел</t>
  </si>
  <si>
    <t>Открытый класс (11.12.1990)/31</t>
  </si>
  <si>
    <t>82,30</t>
  </si>
  <si>
    <t>86,50</t>
  </si>
  <si>
    <t>Юноши(19.12.2003)/19</t>
  </si>
  <si>
    <t>юноши(31705.2007)/15</t>
  </si>
  <si>
    <t>116,5</t>
  </si>
  <si>
    <t>156,0</t>
  </si>
  <si>
    <t>Открытый класс(9.08.1979)/43</t>
  </si>
  <si>
    <t xml:space="preserve">Ленево/Новосибирская обла </t>
  </si>
  <si>
    <t>300</t>
  </si>
  <si>
    <t>320</t>
  </si>
  <si>
    <t>330</t>
  </si>
  <si>
    <t>Юниоры (20.08.1999)/23</t>
  </si>
  <si>
    <t>Открытый класс(14.09.1985)/37</t>
  </si>
  <si>
    <t>290</t>
  </si>
  <si>
    <t>Открытый класс(09.08.1977)43</t>
  </si>
  <si>
    <t>310</t>
  </si>
  <si>
    <t>540</t>
  </si>
  <si>
    <t>Gloss</t>
  </si>
  <si>
    <t>72,35</t>
  </si>
  <si>
    <t xml:space="preserve">самостоятельно </t>
  </si>
  <si>
    <t>Мастерский турнир WPF "СТОЛИЦА СИБИРИ" г.Новосибирск 12-13 ноября 2022 г.</t>
  </si>
  <si>
    <t>Открытый класс (09.02.1997)/25</t>
  </si>
  <si>
    <t>Ветераны(26.01.1972)/45</t>
  </si>
  <si>
    <t>78,00</t>
  </si>
  <si>
    <t>Анненков</t>
  </si>
  <si>
    <t>Бардин Константин</t>
  </si>
  <si>
    <t>Открытый класс (20.07.1983)/39</t>
  </si>
  <si>
    <t>77,80</t>
  </si>
  <si>
    <t>Открытый класс(31.01.1991)/31</t>
  </si>
  <si>
    <t>93,90</t>
  </si>
  <si>
    <t>Открытый класс (28.05.1981)/41</t>
  </si>
  <si>
    <t>ветераны(04.07.1982)/40</t>
  </si>
  <si>
    <t>97,10</t>
  </si>
  <si>
    <t>Открытый класс (14.04.1985)/37</t>
  </si>
  <si>
    <t>74,4</t>
  </si>
  <si>
    <t>Неклец Максим</t>
  </si>
  <si>
    <t>Открытый класс (18.95.1987)/35</t>
  </si>
  <si>
    <t>96,10</t>
  </si>
  <si>
    <t>Открытый класс (26.04.1988)/34</t>
  </si>
  <si>
    <t>87.5</t>
  </si>
  <si>
    <t>0,6680</t>
  </si>
  <si>
    <t xml:space="preserve">
Дата рождения/Возраст</t>
  </si>
  <si>
    <t>Возрастная группа</t>
  </si>
  <si>
    <t>O</t>
  </si>
  <si>
    <t>M2</t>
  </si>
  <si>
    <t>M4</t>
  </si>
  <si>
    <t>M6</t>
  </si>
  <si>
    <t>J</t>
  </si>
  <si>
    <t>1,0206</t>
  </si>
  <si>
    <t>0,9988</t>
  </si>
  <si>
    <t>0,7200</t>
  </si>
  <si>
    <t>0,5502</t>
  </si>
  <si>
    <t>T</t>
  </si>
  <si>
    <t>M1</t>
  </si>
  <si>
    <t>1,2673</t>
  </si>
  <si>
    <t>1,3204</t>
  </si>
  <si>
    <t>1,0294</t>
  </si>
  <si>
    <t>1,0299</t>
  </si>
  <si>
    <t>0,9041</t>
  </si>
  <si>
    <t>0,7911</t>
  </si>
  <si>
    <t>0,7710</t>
  </si>
  <si>
    <t>0,7152</t>
  </si>
  <si>
    <t>0,7300</t>
  </si>
  <si>
    <t>0,7186</t>
  </si>
  <si>
    <t>0,6957</t>
  </si>
  <si>
    <t>0,6865</t>
  </si>
  <si>
    <t>0,6398</t>
  </si>
  <si>
    <t>0,6463</t>
  </si>
  <si>
    <t>0,6455</t>
  </si>
  <si>
    <t>0,6155</t>
  </si>
  <si>
    <t>0,6272</t>
  </si>
  <si>
    <t>0,5914</t>
  </si>
  <si>
    <t>0,5974</t>
  </si>
  <si>
    <t>0,5800</t>
  </si>
  <si>
    <t>0,5704</t>
  </si>
  <si>
    <t>57,5</t>
  </si>
  <si>
    <t>72,5</t>
  </si>
  <si>
    <t>137,5</t>
  </si>
  <si>
    <t>117,5</t>
  </si>
  <si>
    <t>102,5</t>
  </si>
  <si>
    <t>167,5</t>
  </si>
  <si>
    <t>172,5</t>
  </si>
  <si>
    <t>147,5</t>
  </si>
  <si>
    <t>M5</t>
  </si>
  <si>
    <t>0,7139</t>
  </si>
  <si>
    <t>0,7307</t>
  </si>
  <si>
    <t>0,6388</t>
  </si>
  <si>
    <t>0,5994</t>
  </si>
  <si>
    <t>0,5535</t>
  </si>
  <si>
    <t>0,7962</t>
  </si>
  <si>
    <t>0,7264</t>
  </si>
  <si>
    <t>0,7527</t>
  </si>
  <si>
    <t>0,6951</t>
  </si>
  <si>
    <t>0,6254</t>
  </si>
  <si>
    <t>1,2002</t>
  </si>
  <si>
    <t>0,7891</t>
  </si>
  <si>
    <t>0,7132</t>
  </si>
  <si>
    <t>0,7242</t>
  </si>
  <si>
    <t>0,6709</t>
  </si>
  <si>
    <t>0,6519</t>
  </si>
  <si>
    <t>0,5791</t>
  </si>
  <si>
    <t>Жим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</si>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</sst>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1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10"/>
      <color rgb="FF000000"/>
      <name val="Arial"/>
      <family val="2"/>
    </font>
    <font>
      <b/>
      <strike/>
      <sz val="10"/>
      <color rgb="FFC00000"/>
      <name val="Arial Cyr"/>
      <charset val="204"/>
    </font>
    <font>
      <b/>
      <i/>
      <strike/>
      <sz val="10"/>
      <color rgb="FFC00000"/>
      <name val="Arial Cyr"/>
      <charset val="204"/>
    </font>
    <font>
      <b/>
      <strike/>
      <sz val="10"/>
      <color rgb="FFC0504D"/>
      <name val="Arial Cyr"/>
      <charset val="204"/>
    </font>
    <font>
      <b/>
      <i/>
      <sz val="10"/>
      <color theme="1"/>
      <name val="Arial Cyr"/>
      <charset val="204"/>
    </font>
    <font>
      <b/>
      <sz val="12"/>
      <name val="Arial Cyr"/>
      <charset val="204"/>
    </font>
    <font>
      <b/>
      <sz val="10"/>
      <color theme="1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49" fontId="1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/>
    </xf>
    <xf numFmtId="49" fontId="5" fillId="0" borderId="11" xfId="0" applyNumberFormat="1" applyFont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23" xfId="0" applyNumberFormat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0" xfId="0" applyNumberFormat="1"/>
    <xf numFmtId="165" fontId="1" fillId="0" borderId="12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" fillId="0" borderId="11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1"/>
  <sheetViews>
    <sheetView workbookViewId="0">
      <selection activeCell="T24" sqref="T24"/>
    </sheetView>
  </sheetViews>
  <sheetFormatPr baseColWidth="10" defaultColWidth="11.5" defaultRowHeight="13"/>
  <cols>
    <col min="2" max="2" width="18.33203125" customWidth="1"/>
    <col min="3" max="3" width="25" customWidth="1"/>
    <col min="5" max="5" width="11.5" style="105"/>
    <col min="7" max="18" width="5.5" customWidth="1"/>
    <col min="20" max="20" width="11.5" style="105"/>
  </cols>
  <sheetData>
    <row r="1" spans="1:25">
      <c r="A1" s="73" t="s">
        <v>257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6"/>
      <c r="V1" s="2"/>
      <c r="W1" s="2"/>
      <c r="X1" s="2"/>
      <c r="Y1" s="2"/>
    </row>
    <row r="2" spans="1:25" ht="14" thickBot="1">
      <c r="A2" s="77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80"/>
      <c r="V2" s="2"/>
      <c r="W2" s="2"/>
      <c r="X2" s="2"/>
      <c r="Y2" s="2"/>
    </row>
    <row r="3" spans="1:25" ht="14">
      <c r="A3" s="81" t="s">
        <v>468</v>
      </c>
      <c r="B3" s="83" t="s">
        <v>0</v>
      </c>
      <c r="C3" s="85" t="s">
        <v>407</v>
      </c>
      <c r="D3" s="85" t="s">
        <v>7</v>
      </c>
      <c r="E3" s="100" t="s">
        <v>8</v>
      </c>
      <c r="F3" s="87" t="s">
        <v>6</v>
      </c>
      <c r="G3" s="87" t="s">
        <v>232</v>
      </c>
      <c r="H3" s="87"/>
      <c r="I3" s="87"/>
      <c r="J3" s="87"/>
      <c r="K3" s="87" t="s">
        <v>9</v>
      </c>
      <c r="L3" s="87"/>
      <c r="M3" s="87"/>
      <c r="N3" s="87"/>
      <c r="O3" s="87" t="s">
        <v>10</v>
      </c>
      <c r="P3" s="87"/>
      <c r="Q3" s="87"/>
      <c r="R3" s="87"/>
      <c r="S3" s="87" t="s">
        <v>1</v>
      </c>
      <c r="T3" s="100" t="s">
        <v>3</v>
      </c>
      <c r="U3" s="90" t="s">
        <v>408</v>
      </c>
      <c r="V3" s="1"/>
      <c r="W3" s="1"/>
      <c r="X3" s="1"/>
      <c r="Y3" s="1"/>
    </row>
    <row r="4" spans="1:25" ht="15" thickBot="1">
      <c r="A4" s="82"/>
      <c r="B4" s="84"/>
      <c r="C4" s="86"/>
      <c r="D4" s="86"/>
      <c r="E4" s="101"/>
      <c r="F4" s="86"/>
      <c r="G4" s="23">
        <v>1</v>
      </c>
      <c r="H4" s="23">
        <v>2</v>
      </c>
      <c r="I4" s="23">
        <v>3</v>
      </c>
      <c r="J4" s="23" t="s">
        <v>4</v>
      </c>
      <c r="K4" s="23">
        <v>1</v>
      </c>
      <c r="L4" s="23">
        <v>2</v>
      </c>
      <c r="M4" s="23">
        <v>3</v>
      </c>
      <c r="N4" s="23" t="s">
        <v>4</v>
      </c>
      <c r="O4" s="23">
        <v>1</v>
      </c>
      <c r="P4" s="23">
        <v>2</v>
      </c>
      <c r="Q4" s="23">
        <v>3</v>
      </c>
      <c r="R4" s="23" t="s">
        <v>4</v>
      </c>
      <c r="S4" s="86"/>
      <c r="T4" s="101"/>
      <c r="U4" s="91"/>
      <c r="V4" s="1"/>
      <c r="W4" s="1"/>
      <c r="X4" s="1"/>
      <c r="Y4" s="1"/>
    </row>
    <row r="5" spans="1:25">
      <c r="A5" s="4"/>
      <c r="B5" s="4" t="s">
        <v>27</v>
      </c>
      <c r="C5" s="4"/>
      <c r="D5" s="4"/>
      <c r="E5" s="102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70"/>
      <c r="U5" s="4"/>
      <c r="V5" s="3"/>
      <c r="W5" s="3"/>
      <c r="X5" s="3"/>
      <c r="Y5" s="3"/>
    </row>
    <row r="6" spans="1:25" ht="16">
      <c r="A6" s="88" t="s">
        <v>17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5"/>
      <c r="T6" s="70"/>
      <c r="U6" s="4"/>
      <c r="V6" s="3"/>
      <c r="W6" s="3"/>
      <c r="X6" s="3"/>
      <c r="Y6" s="3"/>
    </row>
    <row r="7" spans="1:25">
      <c r="A7" s="7" t="s">
        <v>26</v>
      </c>
      <c r="B7" s="6" t="s">
        <v>243</v>
      </c>
      <c r="C7" s="6" t="s">
        <v>326</v>
      </c>
      <c r="D7" s="6" t="s">
        <v>277</v>
      </c>
      <c r="E7" s="103">
        <v>0.99880000000000002</v>
      </c>
      <c r="F7" s="6" t="s">
        <v>12</v>
      </c>
      <c r="G7" s="15" t="s">
        <v>245</v>
      </c>
      <c r="H7" s="15" t="s">
        <v>238</v>
      </c>
      <c r="I7" s="15" t="s">
        <v>139</v>
      </c>
      <c r="J7" s="7"/>
      <c r="K7" s="15" t="s">
        <v>235</v>
      </c>
      <c r="L7" s="15" t="s">
        <v>265</v>
      </c>
      <c r="M7" s="57" t="s">
        <v>247</v>
      </c>
      <c r="N7" s="7"/>
      <c r="O7" s="15" t="s">
        <v>248</v>
      </c>
      <c r="P7" s="15" t="s">
        <v>249</v>
      </c>
      <c r="Q7" s="16" t="s">
        <v>250</v>
      </c>
      <c r="R7" s="7"/>
      <c r="S7" s="7" t="s">
        <v>327</v>
      </c>
      <c r="T7" s="106">
        <f>S7*E7</f>
        <v>322.113</v>
      </c>
      <c r="U7" s="6" t="s">
        <v>409</v>
      </c>
      <c r="V7" s="3"/>
      <c r="W7" s="3"/>
      <c r="X7" s="3"/>
      <c r="Y7" s="3"/>
    </row>
    <row r="8" spans="1:25">
      <c r="A8" s="7" t="s">
        <v>26</v>
      </c>
      <c r="B8" s="6" t="s">
        <v>243</v>
      </c>
      <c r="C8" s="6" t="s">
        <v>325</v>
      </c>
      <c r="D8" s="6" t="s">
        <v>277</v>
      </c>
      <c r="E8" s="103">
        <v>0.99880000000000002</v>
      </c>
      <c r="F8" s="6" t="s">
        <v>12</v>
      </c>
      <c r="G8" s="15" t="s">
        <v>245</v>
      </c>
      <c r="H8" s="15" t="s">
        <v>238</v>
      </c>
      <c r="I8" s="15" t="s">
        <v>139</v>
      </c>
      <c r="J8" s="7"/>
      <c r="K8" s="15" t="s">
        <v>235</v>
      </c>
      <c r="L8" s="15" t="s">
        <v>265</v>
      </c>
      <c r="M8" s="57" t="s">
        <v>247</v>
      </c>
      <c r="N8" s="7"/>
      <c r="O8" s="15" t="s">
        <v>248</v>
      </c>
      <c r="P8" s="15" t="s">
        <v>249</v>
      </c>
      <c r="Q8" s="16" t="s">
        <v>250</v>
      </c>
      <c r="R8" s="7"/>
      <c r="S8" s="7" t="s">
        <v>327</v>
      </c>
      <c r="T8" s="106">
        <f>S8*E8*1.06</f>
        <v>341.43978000000004</v>
      </c>
      <c r="U8" s="6" t="s">
        <v>410</v>
      </c>
      <c r="V8" s="3"/>
      <c r="W8" s="3"/>
      <c r="X8" s="3"/>
      <c r="Y8" s="3"/>
    </row>
    <row r="9" spans="1:25" ht="16">
      <c r="A9" s="92" t="s">
        <v>16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5"/>
      <c r="T9" s="70"/>
      <c r="U9" s="4"/>
      <c r="V9" s="3"/>
      <c r="W9" s="3"/>
      <c r="X9" s="3"/>
      <c r="Y9" s="3"/>
    </row>
    <row r="10" spans="1:25">
      <c r="A10" s="7" t="s">
        <v>26</v>
      </c>
      <c r="B10" s="6" t="s">
        <v>328</v>
      </c>
      <c r="C10" s="6" t="s">
        <v>329</v>
      </c>
      <c r="D10" s="6" t="s">
        <v>251</v>
      </c>
      <c r="E10" s="103">
        <v>0.77749999999999997</v>
      </c>
      <c r="F10" s="6" t="s">
        <v>330</v>
      </c>
      <c r="G10" s="15" t="s">
        <v>236</v>
      </c>
      <c r="H10" s="15" t="s">
        <v>141</v>
      </c>
      <c r="I10" s="15" t="s">
        <v>256</v>
      </c>
      <c r="J10" s="7"/>
      <c r="K10" s="16" t="s">
        <v>233</v>
      </c>
      <c r="L10" s="15" t="s">
        <v>228</v>
      </c>
      <c r="M10" s="16" t="s">
        <v>241</v>
      </c>
      <c r="N10" s="7"/>
      <c r="O10" s="15" t="s">
        <v>197</v>
      </c>
      <c r="P10" s="58" t="s">
        <v>197</v>
      </c>
      <c r="Q10" s="16" t="s">
        <v>198</v>
      </c>
      <c r="R10" s="7"/>
      <c r="S10" s="7" t="s">
        <v>331</v>
      </c>
      <c r="T10" s="106">
        <f>S10*E10*1.322</f>
        <v>382.87598750000001</v>
      </c>
      <c r="U10" s="6" t="s">
        <v>411</v>
      </c>
      <c r="V10" s="3"/>
      <c r="W10" s="3"/>
      <c r="X10" s="3"/>
      <c r="Y10" s="3"/>
    </row>
    <row r="11" spans="1:25">
      <c r="A11" s="4"/>
      <c r="B11" s="4" t="s">
        <v>27</v>
      </c>
      <c r="C11" s="4"/>
      <c r="D11" s="4"/>
      <c r="E11" s="102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70"/>
      <c r="U11" s="4"/>
      <c r="V11" s="3"/>
      <c r="W11" s="3"/>
      <c r="X11" s="3"/>
      <c r="Y11" s="3"/>
    </row>
    <row r="12" spans="1:25" ht="16">
      <c r="A12" s="92" t="s">
        <v>20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5"/>
      <c r="T12" s="70"/>
      <c r="U12" s="4"/>
      <c r="V12" s="3"/>
      <c r="W12" s="3"/>
      <c r="X12" s="3"/>
      <c r="Y12" s="3"/>
    </row>
    <row r="13" spans="1:25">
      <c r="A13" s="7" t="s">
        <v>26</v>
      </c>
      <c r="B13" s="6" t="s">
        <v>332</v>
      </c>
      <c r="C13" s="6" t="s">
        <v>335</v>
      </c>
      <c r="D13" s="6" t="s">
        <v>333</v>
      </c>
      <c r="E13" s="103">
        <v>0.68269999999999997</v>
      </c>
      <c r="F13" s="6" t="s">
        <v>12</v>
      </c>
      <c r="G13" s="15" t="s">
        <v>197</v>
      </c>
      <c r="H13" s="15" t="s">
        <v>135</v>
      </c>
      <c r="I13" s="57" t="s">
        <v>252</v>
      </c>
      <c r="J13" s="7"/>
      <c r="K13" s="57" t="s">
        <v>142</v>
      </c>
      <c r="L13" s="15" t="s">
        <v>148</v>
      </c>
      <c r="M13" s="57" t="s">
        <v>242</v>
      </c>
      <c r="N13" s="7"/>
      <c r="O13" s="15" t="s">
        <v>197</v>
      </c>
      <c r="P13" s="57" t="s">
        <v>135</v>
      </c>
      <c r="Q13" s="57" t="s">
        <v>137</v>
      </c>
      <c r="R13" s="7"/>
      <c r="S13" s="7" t="s">
        <v>334</v>
      </c>
      <c r="T13" s="106">
        <f>S13*E13*1.565</f>
        <v>451.40977374999994</v>
      </c>
      <c r="U13" s="6" t="s">
        <v>412</v>
      </c>
      <c r="V13" s="3"/>
      <c r="W13" s="3"/>
      <c r="X13" s="3"/>
      <c r="Y13" s="3"/>
    </row>
    <row r="15" spans="1:25" ht="16">
      <c r="A15" s="92" t="s">
        <v>21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5"/>
      <c r="T15" s="70"/>
      <c r="U15" s="4"/>
      <c r="V15" s="3"/>
      <c r="W15" s="3"/>
      <c r="X15" s="3"/>
      <c r="Y15" s="3"/>
    </row>
    <row r="16" spans="1:25">
      <c r="A16" s="9" t="s">
        <v>26</v>
      </c>
      <c r="B16" s="8" t="s">
        <v>298</v>
      </c>
      <c r="C16" s="8" t="s">
        <v>342</v>
      </c>
      <c r="D16" s="8" t="s">
        <v>343</v>
      </c>
      <c r="E16" s="104">
        <v>0.64870000000000005</v>
      </c>
      <c r="F16" s="8" t="s">
        <v>345</v>
      </c>
      <c r="G16" s="17" t="s">
        <v>213</v>
      </c>
      <c r="H16" s="60" t="s">
        <v>215</v>
      </c>
      <c r="I16" s="17" t="s">
        <v>215</v>
      </c>
      <c r="J16" s="9"/>
      <c r="K16" s="59" t="s">
        <v>197</v>
      </c>
      <c r="L16" s="17" t="s">
        <v>135</v>
      </c>
      <c r="M16" s="60" t="s">
        <v>137</v>
      </c>
      <c r="N16" s="9"/>
      <c r="O16" s="17" t="s">
        <v>346</v>
      </c>
      <c r="P16" s="17" t="s">
        <v>347</v>
      </c>
      <c r="Q16" s="60" t="s">
        <v>340</v>
      </c>
      <c r="R16" s="9"/>
      <c r="S16" s="9" t="s">
        <v>341</v>
      </c>
      <c r="T16" s="107">
        <f>S16*E16</f>
        <v>405.43750000000006</v>
      </c>
      <c r="U16" s="8" t="s">
        <v>409</v>
      </c>
      <c r="V16" s="3"/>
      <c r="W16" s="3"/>
      <c r="X16" s="3"/>
      <c r="Y16" s="3"/>
    </row>
    <row r="17" spans="1:25">
      <c r="A17" s="4"/>
      <c r="B17" s="4" t="s">
        <v>27</v>
      </c>
      <c r="C17" s="5"/>
      <c r="D17" s="5"/>
      <c r="E17" s="70"/>
      <c r="F17" s="5"/>
      <c r="G17" s="5"/>
      <c r="H17" s="5"/>
      <c r="I17" s="5"/>
      <c r="J17" s="5"/>
      <c r="K17" s="5"/>
      <c r="L17" s="5"/>
      <c r="M17" s="5"/>
      <c r="N17" s="5"/>
      <c r="O17" s="5"/>
      <c r="P17" s="4"/>
      <c r="Q17" s="3"/>
      <c r="R17" s="3"/>
      <c r="S17" s="3"/>
      <c r="T17" s="108"/>
      <c r="U17" s="3"/>
      <c r="V17" s="3"/>
      <c r="W17" s="3"/>
      <c r="X17" s="3"/>
      <c r="Y17" s="3"/>
    </row>
    <row r="18" spans="1:25">
      <c r="A18" s="4"/>
      <c r="B18" s="4" t="s">
        <v>27</v>
      </c>
      <c r="C18" s="5"/>
      <c r="D18" s="5"/>
      <c r="E18" s="70"/>
      <c r="F18" s="5"/>
      <c r="G18" s="5"/>
      <c r="H18" s="5"/>
      <c r="I18" s="5"/>
      <c r="J18" s="5"/>
      <c r="K18" s="5"/>
      <c r="L18" s="5"/>
      <c r="M18" s="5"/>
      <c r="N18" s="5"/>
      <c r="O18" s="5"/>
      <c r="P18" s="4"/>
      <c r="Q18" s="3"/>
      <c r="R18" s="3"/>
      <c r="S18" s="3"/>
      <c r="T18" s="108"/>
      <c r="U18" s="3"/>
      <c r="V18" s="3"/>
      <c r="W18" s="3"/>
      <c r="X18" s="3"/>
      <c r="Y18" s="3"/>
    </row>
    <row r="19" spans="1:25">
      <c r="A19" s="4"/>
      <c r="B19" s="4" t="s">
        <v>27</v>
      </c>
      <c r="C19" s="4"/>
      <c r="D19" s="4"/>
      <c r="E19" s="102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70"/>
      <c r="U19" s="4"/>
      <c r="V19" s="3"/>
      <c r="W19" s="3"/>
      <c r="X19" s="3"/>
      <c r="Y19" s="3"/>
    </row>
    <row r="20" spans="1:25">
      <c r="A20" s="4"/>
      <c r="B20" s="4" t="s">
        <v>27</v>
      </c>
      <c r="C20" s="4"/>
      <c r="D20" s="4"/>
      <c r="E20" s="102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70"/>
      <c r="U20" s="4"/>
      <c r="V20" s="3"/>
      <c r="W20" s="3"/>
      <c r="X20" s="3"/>
      <c r="Y20" s="3"/>
    </row>
    <row r="21" spans="1:25">
      <c r="A21" s="4"/>
      <c r="B21" s="4" t="s">
        <v>27</v>
      </c>
      <c r="C21" s="4"/>
      <c r="D21" s="4"/>
      <c r="E21" s="102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70"/>
      <c r="U21" s="4"/>
      <c r="V21" s="3"/>
      <c r="W21" s="3"/>
      <c r="X21" s="3"/>
      <c r="Y21" s="3"/>
    </row>
  </sheetData>
  <mergeCells count="17">
    <mergeCell ref="A6:R6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15:R15"/>
    <mergeCell ref="A9:R9"/>
    <mergeCell ref="A12:R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"/>
  <sheetViews>
    <sheetView workbookViewId="0">
      <selection activeCell="R23" sqref="R23"/>
    </sheetView>
  </sheetViews>
  <sheetFormatPr baseColWidth="10" defaultColWidth="11.5" defaultRowHeight="13"/>
  <cols>
    <col min="2" max="2" width="14.5" customWidth="1"/>
    <col min="3" max="3" width="27" customWidth="1"/>
    <col min="6" max="6" width="35.6640625" customWidth="1"/>
    <col min="7" max="17" width="6.1640625" customWidth="1"/>
  </cols>
  <sheetData>
    <row r="1" spans="1:25" ht="13" customHeight="1">
      <c r="A1" s="73" t="s">
        <v>257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6"/>
      <c r="V1" s="2"/>
      <c r="W1" s="2"/>
      <c r="X1" s="2"/>
      <c r="Y1" s="2"/>
    </row>
    <row r="2" spans="1:25" ht="14" customHeight="1" thickBot="1">
      <c r="A2" s="77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80"/>
      <c r="V2" s="2"/>
      <c r="W2" s="2"/>
      <c r="X2" s="2"/>
      <c r="Y2" s="2"/>
    </row>
    <row r="3" spans="1:25" ht="14">
      <c r="A3" s="81" t="s">
        <v>468</v>
      </c>
      <c r="B3" s="83" t="s">
        <v>0</v>
      </c>
      <c r="C3" s="85" t="s">
        <v>407</v>
      </c>
      <c r="D3" s="85" t="s">
        <v>7</v>
      </c>
      <c r="E3" s="87" t="s">
        <v>8</v>
      </c>
      <c r="F3" s="87" t="s">
        <v>6</v>
      </c>
      <c r="G3" s="87" t="s">
        <v>232</v>
      </c>
      <c r="H3" s="87"/>
      <c r="I3" s="87"/>
      <c r="J3" s="87"/>
      <c r="K3" s="87" t="s">
        <v>9</v>
      </c>
      <c r="L3" s="87"/>
      <c r="M3" s="87"/>
      <c r="N3" s="87"/>
      <c r="O3" s="87" t="s">
        <v>10</v>
      </c>
      <c r="P3" s="87"/>
      <c r="Q3" s="87"/>
      <c r="R3" s="87"/>
      <c r="S3" s="87" t="s">
        <v>1</v>
      </c>
      <c r="T3" s="87" t="s">
        <v>3</v>
      </c>
      <c r="U3" s="90" t="s">
        <v>408</v>
      </c>
      <c r="V3" s="1"/>
      <c r="W3" s="1"/>
      <c r="X3" s="1"/>
      <c r="Y3" s="1"/>
    </row>
    <row r="4" spans="1:25" ht="15" thickBot="1">
      <c r="A4" s="82"/>
      <c r="B4" s="84"/>
      <c r="C4" s="86"/>
      <c r="D4" s="86"/>
      <c r="E4" s="86"/>
      <c r="F4" s="86"/>
      <c r="G4" s="23">
        <v>1</v>
      </c>
      <c r="H4" s="23">
        <v>2</v>
      </c>
      <c r="I4" s="23">
        <v>3</v>
      </c>
      <c r="J4" s="23" t="s">
        <v>4</v>
      </c>
      <c r="K4" s="23">
        <v>1</v>
      </c>
      <c r="L4" s="23">
        <v>2</v>
      </c>
      <c r="M4" s="23">
        <v>3</v>
      </c>
      <c r="N4" s="23" t="s">
        <v>4</v>
      </c>
      <c r="O4" s="23">
        <v>1</v>
      </c>
      <c r="P4" s="23">
        <v>2</v>
      </c>
      <c r="Q4" s="23">
        <v>3</v>
      </c>
      <c r="R4" s="23" t="s">
        <v>4</v>
      </c>
      <c r="S4" s="86"/>
      <c r="T4" s="86"/>
      <c r="U4" s="91"/>
      <c r="V4" s="1"/>
      <c r="W4" s="1"/>
      <c r="X4" s="1"/>
      <c r="Y4" s="1"/>
    </row>
    <row r="5" spans="1:25" ht="16">
      <c r="A5" s="92" t="s">
        <v>21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25">
      <c r="A6" s="9" t="s">
        <v>26</v>
      </c>
      <c r="B6" s="8" t="s">
        <v>336</v>
      </c>
      <c r="C6" s="8" t="s">
        <v>337</v>
      </c>
      <c r="D6" s="8" t="s">
        <v>338</v>
      </c>
      <c r="E6" s="8" t="s">
        <v>406</v>
      </c>
      <c r="F6" s="8" t="s">
        <v>14</v>
      </c>
      <c r="G6" s="17" t="s">
        <v>213</v>
      </c>
      <c r="H6" s="17" t="s">
        <v>215</v>
      </c>
      <c r="I6" s="17" t="s">
        <v>212</v>
      </c>
      <c r="J6" s="9"/>
      <c r="K6" s="59" t="s">
        <v>156</v>
      </c>
      <c r="L6" s="17" t="s">
        <v>158</v>
      </c>
      <c r="M6" s="60" t="s">
        <v>225</v>
      </c>
      <c r="N6" s="9"/>
      <c r="O6" s="17" t="s">
        <v>324</v>
      </c>
      <c r="P6" s="17" t="s">
        <v>339</v>
      </c>
      <c r="Q6" s="17" t="s">
        <v>340</v>
      </c>
      <c r="R6" s="9"/>
      <c r="S6" s="9" t="s">
        <v>341</v>
      </c>
      <c r="T6" s="105">
        <f>S6*E6</f>
        <v>417.5</v>
      </c>
      <c r="U6" t="s">
        <v>409</v>
      </c>
    </row>
    <row r="7" spans="1:25">
      <c r="A7" s="4"/>
      <c r="B7" s="4" t="s">
        <v>27</v>
      </c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</sheetData>
  <mergeCells count="14"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48"/>
  <sheetViews>
    <sheetView workbookViewId="0">
      <selection activeCell="P14" sqref="P14"/>
    </sheetView>
  </sheetViews>
  <sheetFormatPr baseColWidth="10" defaultColWidth="8.83203125" defaultRowHeight="13"/>
  <cols>
    <col min="1" max="1" width="23.83203125" customWidth="1"/>
    <col min="2" max="2" width="24.5" customWidth="1"/>
    <col min="3" max="3" width="22" customWidth="1"/>
    <col min="5" max="5" width="19.33203125" customWidth="1"/>
    <col min="6" max="6" width="23.5" customWidth="1"/>
    <col min="16" max="16" width="8.83203125" style="105"/>
  </cols>
  <sheetData>
    <row r="1" spans="1:18" ht="37.5" customHeight="1">
      <c r="A1" s="73" t="s">
        <v>264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2"/>
    </row>
    <row r="2" spans="1:18" ht="46.5" customHeight="1" thickBot="1">
      <c r="A2" s="77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2"/>
    </row>
    <row r="3" spans="1:18" ht="14">
      <c r="A3" s="81" t="s">
        <v>468</v>
      </c>
      <c r="B3" s="83" t="s">
        <v>0</v>
      </c>
      <c r="C3" s="85" t="s">
        <v>407</v>
      </c>
      <c r="D3" s="85" t="s">
        <v>7</v>
      </c>
      <c r="E3" s="87" t="s">
        <v>8</v>
      </c>
      <c r="F3" s="87" t="s">
        <v>6</v>
      </c>
      <c r="G3" s="87" t="s">
        <v>9</v>
      </c>
      <c r="H3" s="87"/>
      <c r="I3" s="87"/>
      <c r="J3" s="87"/>
      <c r="K3" s="87" t="s">
        <v>10</v>
      </c>
      <c r="L3" s="87"/>
      <c r="M3" s="87"/>
      <c r="N3" s="87"/>
      <c r="O3" s="87" t="s">
        <v>1</v>
      </c>
      <c r="P3" s="100" t="s">
        <v>3</v>
      </c>
      <c r="Q3" s="90" t="s">
        <v>408</v>
      </c>
      <c r="R3" s="1"/>
    </row>
    <row r="4" spans="1:18" ht="15" thickBot="1">
      <c r="A4" s="82"/>
      <c r="B4" s="84"/>
      <c r="C4" s="86"/>
      <c r="D4" s="86"/>
      <c r="E4" s="86"/>
      <c r="F4" s="86"/>
      <c r="G4" s="23">
        <v>1</v>
      </c>
      <c r="H4" s="23">
        <v>2</v>
      </c>
      <c r="I4" s="23">
        <v>3</v>
      </c>
      <c r="J4" s="23" t="s">
        <v>4</v>
      </c>
      <c r="K4" s="23">
        <v>1</v>
      </c>
      <c r="L4" s="23">
        <v>2</v>
      </c>
      <c r="M4" s="23">
        <v>3</v>
      </c>
      <c r="N4" s="23" t="s">
        <v>4</v>
      </c>
      <c r="O4" s="86"/>
      <c r="P4" s="101"/>
      <c r="Q4" s="91"/>
      <c r="R4" s="1"/>
    </row>
    <row r="5" spans="1:18" ht="16">
      <c r="A5" s="96" t="s">
        <v>13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5"/>
      <c r="P5" s="70"/>
      <c r="Q5" s="4"/>
      <c r="R5" s="3"/>
    </row>
    <row r="6" spans="1:18">
      <c r="A6" s="11" t="s">
        <v>26</v>
      </c>
      <c r="B6" s="10" t="s">
        <v>348</v>
      </c>
      <c r="C6" s="10" t="s">
        <v>377</v>
      </c>
      <c r="D6" s="10" t="s">
        <v>179</v>
      </c>
      <c r="E6" s="10" t="s">
        <v>414</v>
      </c>
      <c r="F6" s="10" t="s">
        <v>14</v>
      </c>
      <c r="G6" s="19" t="s">
        <v>184</v>
      </c>
      <c r="H6" s="19" t="s">
        <v>183</v>
      </c>
      <c r="I6" s="20" t="s">
        <v>234</v>
      </c>
      <c r="J6" s="11"/>
      <c r="K6" s="19" t="s">
        <v>171</v>
      </c>
      <c r="L6" s="19" t="s">
        <v>139</v>
      </c>
      <c r="M6" s="38" t="s">
        <v>141</v>
      </c>
      <c r="N6" s="11"/>
      <c r="O6" s="11" t="str">
        <f>"162,5"</f>
        <v>162,5</v>
      </c>
      <c r="P6" s="109">
        <f>O6*E6</f>
        <v>165.8475</v>
      </c>
      <c r="Q6" s="10" t="s">
        <v>413</v>
      </c>
      <c r="R6" s="3"/>
    </row>
    <row r="7" spans="1:18">
      <c r="A7" s="4"/>
      <c r="B7" s="4" t="s">
        <v>27</v>
      </c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70"/>
      <c r="Q7" s="4"/>
      <c r="R7" s="3"/>
    </row>
    <row r="8" spans="1:18" ht="16">
      <c r="A8" s="92" t="s">
        <v>17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5"/>
      <c r="P8" s="70"/>
      <c r="Q8" s="4"/>
      <c r="R8" s="3"/>
    </row>
    <row r="9" spans="1:18">
      <c r="A9" s="11" t="s">
        <v>26</v>
      </c>
      <c r="B9" s="10" t="s">
        <v>243</v>
      </c>
      <c r="C9" s="10" t="s">
        <v>244</v>
      </c>
      <c r="D9" s="10" t="s">
        <v>352</v>
      </c>
      <c r="E9" s="10" t="s">
        <v>415</v>
      </c>
      <c r="F9" s="10" t="s">
        <v>12</v>
      </c>
      <c r="G9" s="19" t="s">
        <v>235</v>
      </c>
      <c r="H9" s="19" t="s">
        <v>246</v>
      </c>
      <c r="I9" s="62" t="s">
        <v>247</v>
      </c>
      <c r="J9" s="11"/>
      <c r="K9" s="19" t="s">
        <v>248</v>
      </c>
      <c r="L9" s="19" t="s">
        <v>249</v>
      </c>
      <c r="M9" s="20" t="s">
        <v>250</v>
      </c>
      <c r="N9" s="11"/>
      <c r="O9" s="11" t="s">
        <v>262</v>
      </c>
      <c r="P9" s="109">
        <f>O9*E9</f>
        <v>207.251</v>
      </c>
      <c r="Q9" s="10" t="s">
        <v>409</v>
      </c>
      <c r="R9" s="3"/>
    </row>
    <row r="10" spans="1:18">
      <c r="A10" s="4"/>
      <c r="B10" s="4" t="s">
        <v>27</v>
      </c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70"/>
      <c r="Q10" s="4"/>
      <c r="R10" s="3"/>
    </row>
    <row r="11" spans="1:18">
      <c r="A11" s="4"/>
      <c r="B11" s="4" t="s">
        <v>27</v>
      </c>
      <c r="C11" s="4"/>
      <c r="D11" s="4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70"/>
      <c r="Q11" s="4"/>
      <c r="R11" s="3"/>
    </row>
    <row r="12" spans="1:18" ht="16">
      <c r="A12" s="92" t="s">
        <v>17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5"/>
      <c r="P12" s="70"/>
      <c r="Q12" s="4"/>
      <c r="R12" s="3"/>
    </row>
    <row r="13" spans="1:18">
      <c r="A13" s="7" t="s">
        <v>26</v>
      </c>
      <c r="B13" s="6" t="s">
        <v>360</v>
      </c>
      <c r="C13" s="6" t="s">
        <v>378</v>
      </c>
      <c r="D13" s="6" t="s">
        <v>180</v>
      </c>
      <c r="E13" s="6" t="s">
        <v>416</v>
      </c>
      <c r="F13" s="6"/>
      <c r="G13" s="57" t="s">
        <v>192</v>
      </c>
      <c r="H13" s="15" t="s">
        <v>193</v>
      </c>
      <c r="I13" s="57" t="s">
        <v>139</v>
      </c>
      <c r="J13" s="7"/>
      <c r="K13" s="15" t="s">
        <v>136</v>
      </c>
      <c r="L13" s="57" t="s">
        <v>313</v>
      </c>
      <c r="M13" s="58" t="s">
        <v>363</v>
      </c>
      <c r="N13" s="7"/>
      <c r="O13" s="7" t="s">
        <v>379</v>
      </c>
      <c r="P13" s="106">
        <f>O13*E13</f>
        <v>208.79999999999998</v>
      </c>
      <c r="Q13" s="6" t="s">
        <v>409</v>
      </c>
      <c r="R13" s="3"/>
    </row>
    <row r="14" spans="1:18">
      <c r="A14" s="4"/>
      <c r="B14" s="4" t="s">
        <v>27</v>
      </c>
      <c r="C14" s="4"/>
      <c r="D14" s="4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70"/>
      <c r="Q14" s="4"/>
      <c r="R14" s="3"/>
    </row>
    <row r="15" spans="1:18">
      <c r="A15" s="4"/>
      <c r="B15" s="4" t="s">
        <v>27</v>
      </c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70"/>
      <c r="Q15" s="4"/>
      <c r="R15" s="3"/>
    </row>
    <row r="16" spans="1:18">
      <c r="A16" s="4"/>
      <c r="B16" s="4" t="s">
        <v>27</v>
      </c>
      <c r="C16" s="4"/>
      <c r="D16" s="4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70"/>
      <c r="Q16" s="4"/>
      <c r="R16" s="3"/>
    </row>
    <row r="17" spans="1:18">
      <c r="A17" s="4"/>
      <c r="B17" s="4" t="s">
        <v>27</v>
      </c>
      <c r="C17" s="4"/>
      <c r="D17" s="4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70"/>
      <c r="Q17" s="4"/>
      <c r="R17" s="3"/>
    </row>
    <row r="18" spans="1:18">
      <c r="A18" s="4"/>
      <c r="B18" s="4" t="s">
        <v>27</v>
      </c>
      <c r="C18" s="4"/>
      <c r="D18" s="4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70"/>
      <c r="Q18" s="4"/>
      <c r="R18" s="3"/>
    </row>
    <row r="19" spans="1:18">
      <c r="A19" s="4"/>
      <c r="B19" s="4" t="s">
        <v>27</v>
      </c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70"/>
      <c r="Q19" s="4"/>
      <c r="R19" s="3"/>
    </row>
    <row r="20" spans="1:18">
      <c r="A20" s="24"/>
      <c r="B20" s="24"/>
    </row>
    <row r="21" spans="1:18">
      <c r="A21" s="24"/>
      <c r="B21" s="24"/>
    </row>
    <row r="22" spans="1:18">
      <c r="A22" s="24"/>
      <c r="B22" s="24"/>
    </row>
    <row r="348" spans="15:18">
      <c r="O348" t="s">
        <v>62</v>
      </c>
      <c r="P348" s="105" t="s">
        <v>63</v>
      </c>
      <c r="Q348">
        <v>89133760101</v>
      </c>
      <c r="R348" t="s">
        <v>64</v>
      </c>
    </row>
  </sheetData>
  <mergeCells count="15">
    <mergeCell ref="A5:N5"/>
    <mergeCell ref="A8:N8"/>
    <mergeCell ref="A12:N12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9"/>
  <sheetViews>
    <sheetView workbookViewId="0">
      <selection activeCell="P12" sqref="P12"/>
    </sheetView>
  </sheetViews>
  <sheetFormatPr baseColWidth="10" defaultColWidth="11.5" defaultRowHeight="13"/>
  <cols>
    <col min="2" max="2" width="24.83203125" customWidth="1"/>
    <col min="3" max="3" width="36.6640625" customWidth="1"/>
    <col min="5" max="5" width="28.1640625" customWidth="1"/>
    <col min="7" max="14" width="6" customWidth="1"/>
  </cols>
  <sheetData>
    <row r="1" spans="1:17">
      <c r="A1" s="73" t="s">
        <v>264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17" ht="14" thickBot="1">
      <c r="A2" s="77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</row>
    <row r="3" spans="1:17" ht="14">
      <c r="A3" s="81" t="s">
        <v>468</v>
      </c>
      <c r="B3" s="83" t="s">
        <v>0</v>
      </c>
      <c r="C3" s="85" t="s">
        <v>407</v>
      </c>
      <c r="D3" s="85" t="s">
        <v>7</v>
      </c>
      <c r="E3" s="87" t="s">
        <v>8</v>
      </c>
      <c r="F3" s="87" t="s">
        <v>6</v>
      </c>
      <c r="G3" s="87" t="s">
        <v>9</v>
      </c>
      <c r="H3" s="87"/>
      <c r="I3" s="87"/>
      <c r="J3" s="87"/>
      <c r="K3" s="87" t="s">
        <v>10</v>
      </c>
      <c r="L3" s="87"/>
      <c r="M3" s="87"/>
      <c r="N3" s="87"/>
      <c r="O3" s="87" t="s">
        <v>1</v>
      </c>
      <c r="P3" s="87" t="s">
        <v>3</v>
      </c>
      <c r="Q3" s="110" t="s">
        <v>408</v>
      </c>
    </row>
    <row r="4" spans="1:17" ht="15" thickBot="1">
      <c r="A4" s="82"/>
      <c r="B4" s="84"/>
      <c r="C4" s="86"/>
      <c r="D4" s="86"/>
      <c r="E4" s="86"/>
      <c r="F4" s="86"/>
      <c r="G4" s="23">
        <v>1</v>
      </c>
      <c r="H4" s="23">
        <v>2</v>
      </c>
      <c r="I4" s="23">
        <v>3</v>
      </c>
      <c r="J4" s="23" t="s">
        <v>4</v>
      </c>
      <c r="K4" s="23">
        <v>1</v>
      </c>
      <c r="L4" s="23">
        <v>2</v>
      </c>
      <c r="M4" s="23">
        <v>3</v>
      </c>
      <c r="N4" s="23" t="s">
        <v>4</v>
      </c>
      <c r="O4" s="86"/>
      <c r="P4" s="86"/>
      <c r="Q4" s="91"/>
    </row>
    <row r="5" spans="1:17" ht="16">
      <c r="A5" s="92" t="s">
        <v>60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5"/>
      <c r="P5" s="5"/>
      <c r="Q5" s="4"/>
    </row>
    <row r="6" spans="1:17">
      <c r="A6" s="11" t="s">
        <v>26</v>
      </c>
      <c r="B6" s="10" t="s">
        <v>218</v>
      </c>
      <c r="C6" s="10" t="s">
        <v>380</v>
      </c>
      <c r="D6" s="10" t="s">
        <v>371</v>
      </c>
      <c r="E6" s="10" t="s">
        <v>417</v>
      </c>
      <c r="F6" s="10" t="s">
        <v>14</v>
      </c>
      <c r="G6" s="19" t="s">
        <v>213</v>
      </c>
      <c r="H6" s="19" t="s">
        <v>214</v>
      </c>
      <c r="I6" s="20" t="s">
        <v>217</v>
      </c>
      <c r="J6" s="11"/>
      <c r="K6" s="19" t="s">
        <v>381</v>
      </c>
      <c r="L6" s="19" t="s">
        <v>375</v>
      </c>
      <c r="M6" s="19" t="s">
        <v>376</v>
      </c>
      <c r="N6" s="11"/>
      <c r="O6" s="11" t="s">
        <v>382</v>
      </c>
      <c r="P6" s="109">
        <f>O6*E6</f>
        <v>297.108</v>
      </c>
      <c r="Q6" s="10" t="s">
        <v>409</v>
      </c>
    </row>
    <row r="7" spans="1:17">
      <c r="A7" s="4"/>
      <c r="B7" s="4" t="s">
        <v>27</v>
      </c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4"/>
    </row>
    <row r="8" spans="1:17">
      <c r="A8" s="4"/>
      <c r="B8" s="4" t="s">
        <v>27</v>
      </c>
      <c r="C8" s="4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4"/>
    </row>
    <row r="9" spans="1:17">
      <c r="A9" s="24"/>
      <c r="B9" s="24"/>
    </row>
  </sheetData>
  <mergeCells count="13">
    <mergeCell ref="A5:N5"/>
    <mergeCell ref="O3:O4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54"/>
  <sheetViews>
    <sheetView workbookViewId="0">
      <selection activeCell="L19" sqref="L19"/>
    </sheetView>
  </sheetViews>
  <sheetFormatPr baseColWidth="10" defaultColWidth="9.1640625" defaultRowHeight="13"/>
  <cols>
    <col min="1" max="1" width="7.33203125" style="4" bestFit="1" customWidth="1"/>
    <col min="2" max="2" width="21" style="4" bestFit="1" customWidth="1"/>
    <col min="3" max="3" width="27.83203125" style="4" customWidth="1"/>
    <col min="4" max="4" width="21.5" style="4" bestFit="1" customWidth="1"/>
    <col min="5" max="5" width="10.5" style="4" bestFit="1" customWidth="1"/>
    <col min="6" max="6" width="23.33203125" style="4" bestFit="1" customWidth="1"/>
    <col min="7" max="7" width="34.5" style="4" bestFit="1" customWidth="1"/>
    <col min="8" max="10" width="5.5" style="5" customWidth="1"/>
    <col min="11" max="11" width="4.83203125" style="5" customWidth="1"/>
    <col min="12" max="12" width="7.83203125" style="5" bestFit="1" customWidth="1"/>
    <col min="13" max="13" width="13.6640625" style="70" customWidth="1"/>
    <col min="14" max="14" width="32" style="4" bestFit="1" customWidth="1"/>
    <col min="15" max="16384" width="9.1640625" style="3"/>
  </cols>
  <sheetData>
    <row r="1" spans="1:14" s="2" customFormat="1" ht="29" customHeight="1">
      <c r="A1" s="73" t="s">
        <v>258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</row>
    <row r="2" spans="1:14" s="2" customFormat="1" ht="62" customHeight="1" thickBot="1">
      <c r="A2" s="77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4" s="1" customFormat="1" ht="12.75" customHeight="1">
      <c r="A3" s="81" t="s">
        <v>468</v>
      </c>
      <c r="B3" s="83" t="s">
        <v>0</v>
      </c>
      <c r="C3" s="85" t="s">
        <v>407</v>
      </c>
      <c r="D3" s="85" t="s">
        <v>8</v>
      </c>
      <c r="E3" s="87" t="s">
        <v>8</v>
      </c>
      <c r="F3" s="87" t="s">
        <v>408</v>
      </c>
      <c r="G3" s="87" t="s">
        <v>6</v>
      </c>
      <c r="H3" s="87" t="s">
        <v>9</v>
      </c>
      <c r="I3" s="87"/>
      <c r="J3" s="87"/>
      <c r="K3" s="87"/>
      <c r="L3" s="87" t="s">
        <v>29</v>
      </c>
      <c r="M3" s="100" t="s">
        <v>3</v>
      </c>
      <c r="N3" s="90" t="s">
        <v>2</v>
      </c>
    </row>
    <row r="4" spans="1:14" s="1" customFormat="1" ht="21" customHeight="1" thickBot="1">
      <c r="A4" s="82"/>
      <c r="B4" s="84"/>
      <c r="C4" s="86"/>
      <c r="D4" s="86"/>
      <c r="E4" s="86"/>
      <c r="F4" s="86"/>
      <c r="G4" s="86"/>
      <c r="H4" s="23">
        <v>1</v>
      </c>
      <c r="I4" s="23">
        <v>2</v>
      </c>
      <c r="J4" s="23">
        <v>3</v>
      </c>
      <c r="K4" s="23" t="s">
        <v>4</v>
      </c>
      <c r="L4" s="86"/>
      <c r="M4" s="101"/>
      <c r="N4" s="91"/>
    </row>
    <row r="5" spans="1:14" ht="16">
      <c r="A5" s="92" t="s">
        <v>11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4" s="27" customFormat="1">
      <c r="A6" s="11" t="s">
        <v>26</v>
      </c>
      <c r="B6" s="10" t="s">
        <v>172</v>
      </c>
      <c r="C6" s="10" t="s">
        <v>173</v>
      </c>
      <c r="D6" s="10" t="s">
        <v>268</v>
      </c>
      <c r="E6" s="10" t="s">
        <v>420</v>
      </c>
      <c r="F6" s="10" t="s">
        <v>409</v>
      </c>
      <c r="G6" s="10" t="s">
        <v>12</v>
      </c>
      <c r="H6" s="19" t="s">
        <v>186</v>
      </c>
      <c r="I6" s="45" t="s">
        <v>265</v>
      </c>
      <c r="J6" s="20" t="s">
        <v>174</v>
      </c>
      <c r="K6" s="11"/>
      <c r="L6" s="11" t="s">
        <v>441</v>
      </c>
      <c r="M6" s="109">
        <f>L6*E6</f>
        <v>72.86975000000001</v>
      </c>
      <c r="N6" s="10" t="s">
        <v>287</v>
      </c>
    </row>
    <row r="7" spans="1:14" s="27" customFormat="1">
      <c r="A7" s="9" t="s">
        <v>26</v>
      </c>
      <c r="B7" s="8" t="s">
        <v>172</v>
      </c>
      <c r="C7" s="8" t="s">
        <v>266</v>
      </c>
      <c r="D7" s="8" t="s">
        <v>267</v>
      </c>
      <c r="E7" s="8" t="s">
        <v>420</v>
      </c>
      <c r="F7" s="8" t="s">
        <v>410</v>
      </c>
      <c r="G7" s="8" t="s">
        <v>12</v>
      </c>
      <c r="H7" s="17" t="s">
        <v>186</v>
      </c>
      <c r="I7" s="17" t="s">
        <v>265</v>
      </c>
      <c r="J7" s="46" t="s">
        <v>174</v>
      </c>
      <c r="K7" s="9"/>
      <c r="L7" s="9" t="s">
        <v>441</v>
      </c>
      <c r="M7" s="109">
        <f>L7*E7*1.06</f>
        <v>77.241935000000012</v>
      </c>
      <c r="N7" s="8" t="s">
        <v>287</v>
      </c>
    </row>
    <row r="8" spans="1:14">
      <c r="A8" s="5"/>
      <c r="E8" s="5"/>
    </row>
    <row r="9" spans="1:14" ht="16">
      <c r="A9" s="92" t="s">
        <v>15</v>
      </c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14" s="28" customFormat="1">
      <c r="A10" s="11" t="s">
        <v>26</v>
      </c>
      <c r="B10" s="10" t="s">
        <v>47</v>
      </c>
      <c r="C10" s="10" t="s">
        <v>187</v>
      </c>
      <c r="D10" s="10" t="s">
        <v>188</v>
      </c>
      <c r="E10" s="10" t="s">
        <v>421</v>
      </c>
      <c r="F10" s="10" t="s">
        <v>409</v>
      </c>
      <c r="G10" s="10" t="s">
        <v>14</v>
      </c>
      <c r="H10" s="19" t="s">
        <v>178</v>
      </c>
      <c r="I10" s="19" t="s">
        <v>269</v>
      </c>
      <c r="J10" s="19" t="s">
        <v>166</v>
      </c>
      <c r="K10" s="11"/>
      <c r="L10" s="11" t="s">
        <v>166</v>
      </c>
      <c r="M10" s="109">
        <f>L10*E10</f>
        <v>52.816000000000003</v>
      </c>
      <c r="N10" s="10" t="s">
        <v>46</v>
      </c>
    </row>
    <row r="11" spans="1:14">
      <c r="A11" s="13"/>
      <c r="B11" s="12"/>
      <c r="C11" s="12"/>
      <c r="D11" s="12"/>
      <c r="E11" s="12"/>
      <c r="F11" s="12"/>
      <c r="G11" s="12"/>
      <c r="H11" s="21"/>
      <c r="I11" s="21"/>
      <c r="J11" s="22"/>
      <c r="K11" s="13"/>
      <c r="L11" s="13"/>
      <c r="M11" s="111"/>
      <c r="N11" s="12"/>
    </row>
    <row r="12" spans="1:14" ht="16">
      <c r="A12" s="92" t="s">
        <v>16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4" s="27" customFormat="1">
      <c r="A13" s="11" t="s">
        <v>26</v>
      </c>
      <c r="B13" s="10" t="s">
        <v>270</v>
      </c>
      <c r="C13" s="10" t="s">
        <v>271</v>
      </c>
      <c r="D13" s="10" t="s">
        <v>272</v>
      </c>
      <c r="E13" s="10" t="s">
        <v>422</v>
      </c>
      <c r="F13" s="10" t="s">
        <v>409</v>
      </c>
      <c r="G13" s="10" t="s">
        <v>185</v>
      </c>
      <c r="H13" s="19" t="s">
        <v>275</v>
      </c>
      <c r="I13" s="42" t="s">
        <v>274</v>
      </c>
      <c r="J13" s="19"/>
      <c r="K13" s="11"/>
      <c r="L13" s="11" t="s">
        <v>442</v>
      </c>
      <c r="M13" s="109">
        <f>L13*E13</f>
        <v>74.631500000000003</v>
      </c>
      <c r="N13" s="8" t="s">
        <v>273</v>
      </c>
    </row>
    <row r="14" spans="1:14" ht="16">
      <c r="A14" s="92" t="s">
        <v>17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1:14">
      <c r="A15" s="11" t="s">
        <v>26</v>
      </c>
      <c r="B15" s="10" t="s">
        <v>243</v>
      </c>
      <c r="C15" s="10" t="s">
        <v>276</v>
      </c>
      <c r="D15" s="10" t="s">
        <v>277</v>
      </c>
      <c r="E15" s="10" t="s">
        <v>415</v>
      </c>
      <c r="F15" s="10" t="s">
        <v>409</v>
      </c>
      <c r="G15" s="10" t="s">
        <v>185</v>
      </c>
      <c r="H15" s="19" t="s">
        <v>186</v>
      </c>
      <c r="I15" s="42" t="s">
        <v>265</v>
      </c>
      <c r="J15" s="19" t="s">
        <v>278</v>
      </c>
      <c r="K15" s="11"/>
      <c r="L15" s="5" t="s">
        <v>247</v>
      </c>
      <c r="M15" s="114">
        <f>L15*E15</f>
        <v>62.425000000000004</v>
      </c>
    </row>
    <row r="16" spans="1:14">
      <c r="A16" s="32"/>
      <c r="B16" s="33"/>
      <c r="C16" s="33"/>
      <c r="D16" s="33"/>
      <c r="E16" s="33"/>
      <c r="F16" s="33"/>
      <c r="G16" s="33"/>
      <c r="H16" s="34"/>
      <c r="I16" s="35"/>
      <c r="J16" s="34"/>
      <c r="K16" s="41"/>
    </row>
    <row r="17" spans="1:15" ht="16">
      <c r="A17" s="93" t="s">
        <v>13</v>
      </c>
      <c r="B17" s="93"/>
      <c r="C17" s="93"/>
      <c r="D17" s="93"/>
      <c r="E17" s="93"/>
      <c r="F17" s="93"/>
      <c r="G17" s="93"/>
      <c r="H17" s="93"/>
      <c r="I17" s="93"/>
      <c r="J17" s="93"/>
      <c r="K17" s="94"/>
      <c r="L17" s="11"/>
      <c r="M17" s="106"/>
      <c r="N17" s="6"/>
    </row>
    <row r="18" spans="1:15">
      <c r="A18" s="11" t="s">
        <v>26</v>
      </c>
      <c r="B18" s="10" t="s">
        <v>122</v>
      </c>
      <c r="C18" s="10" t="s">
        <v>181</v>
      </c>
      <c r="D18" s="10" t="s">
        <v>182</v>
      </c>
      <c r="E18" s="10" t="s">
        <v>423</v>
      </c>
      <c r="F18" s="10" t="s">
        <v>418</v>
      </c>
      <c r="G18" s="10" t="s">
        <v>12</v>
      </c>
      <c r="H18" s="19" t="s">
        <v>167</v>
      </c>
      <c r="I18" s="42" t="s">
        <v>149</v>
      </c>
      <c r="J18" s="19" t="s">
        <v>186</v>
      </c>
      <c r="K18" s="11"/>
      <c r="L18" s="11" t="s">
        <v>186</v>
      </c>
      <c r="M18" s="112">
        <f>L18*E18</f>
        <v>56.644500000000001</v>
      </c>
      <c r="N18" s="33"/>
      <c r="O18" s="43"/>
    </row>
    <row r="19" spans="1:15">
      <c r="A19" s="5"/>
    </row>
    <row r="20" spans="1:15" ht="16">
      <c r="A20" s="88" t="s">
        <v>15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11"/>
      <c r="M20" s="109"/>
      <c r="N20" s="10"/>
    </row>
    <row r="21" spans="1:15">
      <c r="A21" s="11" t="s">
        <v>26</v>
      </c>
      <c r="B21" s="10" t="s">
        <v>123</v>
      </c>
      <c r="C21" s="10" t="s">
        <v>176</v>
      </c>
      <c r="D21" s="10" t="s">
        <v>177</v>
      </c>
      <c r="E21" s="10" t="s">
        <v>424</v>
      </c>
      <c r="F21" s="10" t="s">
        <v>418</v>
      </c>
      <c r="G21" s="10" t="s">
        <v>12</v>
      </c>
      <c r="H21" s="19" t="s">
        <v>166</v>
      </c>
      <c r="I21" s="42" t="s">
        <v>167</v>
      </c>
      <c r="J21" s="11" t="s">
        <v>149</v>
      </c>
      <c r="K21" s="11"/>
      <c r="L21" s="11" t="s">
        <v>149</v>
      </c>
      <c r="M21" s="113">
        <f>L21*E21</f>
        <v>45.204999999999998</v>
      </c>
      <c r="N21" s="44"/>
    </row>
    <row r="22" spans="1:15">
      <c r="B22" s="4" t="s">
        <v>27</v>
      </c>
    </row>
    <row r="23" spans="1:15" s="27" customFormat="1" ht="16">
      <c r="A23" s="88" t="s">
        <v>16</v>
      </c>
      <c r="B23" s="88"/>
      <c r="C23" s="88"/>
      <c r="D23" s="88"/>
      <c r="E23" s="88"/>
      <c r="F23" s="88"/>
      <c r="G23" s="88"/>
      <c r="H23" s="88"/>
      <c r="I23" s="88"/>
      <c r="J23" s="88"/>
      <c r="K23" s="89"/>
      <c r="L23" s="11"/>
      <c r="M23" s="109"/>
      <c r="N23" s="10"/>
    </row>
    <row r="24" spans="1:15" s="27" customFormat="1">
      <c r="A24" s="11" t="s">
        <v>26</v>
      </c>
      <c r="B24" s="10" t="s">
        <v>124</v>
      </c>
      <c r="C24" s="10" t="s">
        <v>168</v>
      </c>
      <c r="D24" s="10" t="s">
        <v>169</v>
      </c>
      <c r="E24" s="10" t="s">
        <v>425</v>
      </c>
      <c r="F24" s="10" t="s">
        <v>418</v>
      </c>
      <c r="G24" s="10" t="s">
        <v>170</v>
      </c>
      <c r="H24" s="19" t="s">
        <v>279</v>
      </c>
      <c r="I24" s="19" t="s">
        <v>280</v>
      </c>
      <c r="J24" s="19" t="s">
        <v>139</v>
      </c>
      <c r="K24" s="11"/>
      <c r="L24" s="9" t="s">
        <v>139</v>
      </c>
      <c r="M24" s="107">
        <f>L24*E24</f>
        <v>90.976500000000001</v>
      </c>
      <c r="N24" s="8"/>
    </row>
    <row r="25" spans="1:15" s="27" customFormat="1">
      <c r="A25" s="9" t="s">
        <v>26</v>
      </c>
      <c r="B25" s="8" t="s">
        <v>282</v>
      </c>
      <c r="C25" s="8" t="s">
        <v>283</v>
      </c>
      <c r="D25" s="8" t="s">
        <v>284</v>
      </c>
      <c r="E25" s="8" t="s">
        <v>426</v>
      </c>
      <c r="F25" s="8" t="s">
        <v>413</v>
      </c>
      <c r="G25" s="8" t="s">
        <v>12</v>
      </c>
      <c r="H25" s="17" t="s">
        <v>144</v>
      </c>
      <c r="I25" s="17" t="s">
        <v>192</v>
      </c>
      <c r="J25" s="18" t="s">
        <v>139</v>
      </c>
      <c r="K25" s="9"/>
      <c r="L25" s="9" t="s">
        <v>192</v>
      </c>
      <c r="M25" s="107">
        <f t="shared" ref="M25:M26" si="0">L25*E25</f>
        <v>80.954999999999998</v>
      </c>
      <c r="N25" s="8" t="s">
        <v>287</v>
      </c>
    </row>
    <row r="26" spans="1:15">
      <c r="A26" s="29" t="s">
        <v>26</v>
      </c>
      <c r="B26" s="30" t="s">
        <v>61</v>
      </c>
      <c r="C26" s="30" t="s">
        <v>164</v>
      </c>
      <c r="D26" s="30" t="s">
        <v>179</v>
      </c>
      <c r="E26" s="30" t="s">
        <v>426</v>
      </c>
      <c r="F26" s="30" t="s">
        <v>409</v>
      </c>
      <c r="G26" s="30" t="s">
        <v>12</v>
      </c>
      <c r="H26" s="31" t="s">
        <v>149</v>
      </c>
      <c r="I26" s="31" t="s">
        <v>150</v>
      </c>
      <c r="J26" s="31" t="s">
        <v>186</v>
      </c>
      <c r="K26" s="29"/>
      <c r="L26" s="5" t="s">
        <v>186</v>
      </c>
      <c r="M26" s="107">
        <f t="shared" si="0"/>
        <v>42.405000000000001</v>
      </c>
    </row>
    <row r="27" spans="1:15">
      <c r="B27" s="4" t="s">
        <v>27</v>
      </c>
    </row>
    <row r="28" spans="1:15" s="27" customFormat="1" ht="16">
      <c r="A28" s="88" t="s">
        <v>17</v>
      </c>
      <c r="B28" s="88"/>
      <c r="C28" s="88"/>
      <c r="D28" s="88"/>
      <c r="E28" s="88"/>
      <c r="F28" s="88"/>
      <c r="G28" s="88"/>
      <c r="H28" s="88"/>
      <c r="I28" s="88"/>
      <c r="J28" s="88"/>
      <c r="K28" s="89"/>
      <c r="L28" s="11"/>
      <c r="M28" s="109"/>
      <c r="N28" s="10"/>
    </row>
    <row r="29" spans="1:15" s="28" customFormat="1">
      <c r="A29" s="32" t="s">
        <v>26</v>
      </c>
      <c r="B29" s="33" t="s">
        <v>132</v>
      </c>
      <c r="C29" s="33" t="s">
        <v>159</v>
      </c>
      <c r="D29" s="33" t="s">
        <v>253</v>
      </c>
      <c r="E29" s="33" t="s">
        <v>427</v>
      </c>
      <c r="F29" s="33" t="s">
        <v>409</v>
      </c>
      <c r="G29" s="33" t="s">
        <v>12</v>
      </c>
      <c r="H29" s="34" t="s">
        <v>140</v>
      </c>
      <c r="I29" s="50" t="s">
        <v>156</v>
      </c>
      <c r="J29" s="32" t="s">
        <v>296</v>
      </c>
      <c r="K29" s="32"/>
      <c r="L29" s="32" t="s">
        <v>443</v>
      </c>
      <c r="M29" s="113">
        <f>L29*E29</f>
        <v>98.339999999999989</v>
      </c>
      <c r="N29" s="33" t="s">
        <v>152</v>
      </c>
    </row>
    <row r="30" spans="1:15" s="27" customFormat="1">
      <c r="A30" s="9" t="s">
        <v>28</v>
      </c>
      <c r="B30" s="8" t="s">
        <v>37</v>
      </c>
      <c r="C30" s="8" t="s">
        <v>161</v>
      </c>
      <c r="D30" s="8" t="s">
        <v>297</v>
      </c>
      <c r="E30" s="8" t="s">
        <v>428</v>
      </c>
      <c r="F30" s="10" t="s">
        <v>409</v>
      </c>
      <c r="G30" s="8" t="s">
        <v>12</v>
      </c>
      <c r="H30" s="17" t="s">
        <v>163</v>
      </c>
      <c r="I30" s="17" t="s">
        <v>156</v>
      </c>
      <c r="J30" s="52" t="s">
        <v>157</v>
      </c>
      <c r="K30" s="9"/>
      <c r="L30" s="9" t="s">
        <v>157</v>
      </c>
      <c r="M30" s="113">
        <f t="shared" ref="M30:M32" si="1">L30*E30</f>
        <v>98.55</v>
      </c>
      <c r="N30" s="8" t="s">
        <v>162</v>
      </c>
    </row>
    <row r="31" spans="1:15">
      <c r="A31" s="47" t="s">
        <v>26</v>
      </c>
      <c r="B31" s="48" t="s">
        <v>40</v>
      </c>
      <c r="C31" s="48" t="s">
        <v>151</v>
      </c>
      <c r="D31" s="48" t="s">
        <v>202</v>
      </c>
      <c r="E31" s="48" t="s">
        <v>429</v>
      </c>
      <c r="F31" s="48" t="s">
        <v>412</v>
      </c>
      <c r="G31" s="48" t="s">
        <v>36</v>
      </c>
      <c r="H31" s="49" t="s">
        <v>147</v>
      </c>
      <c r="I31" s="51" t="s">
        <v>295</v>
      </c>
      <c r="J31" s="51" t="s">
        <v>142</v>
      </c>
      <c r="K31" s="47"/>
      <c r="L31" s="5" t="s">
        <v>142</v>
      </c>
      <c r="M31" s="113">
        <f>L31*E31*1.533</f>
        <v>88.129103999999998</v>
      </c>
    </row>
    <row r="32" spans="1:15" s="28" customFormat="1">
      <c r="A32" s="11" t="s">
        <v>26</v>
      </c>
      <c r="B32" s="10" t="s">
        <v>125</v>
      </c>
      <c r="C32" s="10" t="s">
        <v>285</v>
      </c>
      <c r="D32" s="10" t="s">
        <v>180</v>
      </c>
      <c r="E32" s="10" t="s">
        <v>416</v>
      </c>
      <c r="F32" s="10" t="s">
        <v>419</v>
      </c>
      <c r="G32" s="10" t="s">
        <v>12</v>
      </c>
      <c r="H32" s="19" t="s">
        <v>139</v>
      </c>
      <c r="I32" s="42" t="s">
        <v>160</v>
      </c>
      <c r="J32" s="42" t="s">
        <v>156</v>
      </c>
      <c r="K32" s="11"/>
      <c r="L32" s="32" t="s">
        <v>156</v>
      </c>
      <c r="M32" s="113">
        <f t="shared" si="1"/>
        <v>93.6</v>
      </c>
      <c r="N32" s="33"/>
    </row>
    <row r="33" spans="1:14">
      <c r="A33" s="5"/>
    </row>
    <row r="34" spans="1:14" s="27" customFormat="1" ht="16">
      <c r="A34" s="88" t="s">
        <v>20</v>
      </c>
      <c r="B34" s="88"/>
      <c r="C34" s="88"/>
      <c r="D34" s="88"/>
      <c r="E34" s="88"/>
      <c r="F34" s="88"/>
      <c r="G34" s="88"/>
      <c r="H34" s="88"/>
      <c r="I34" s="88"/>
      <c r="J34" s="88"/>
      <c r="K34" s="89"/>
      <c r="L34" s="9"/>
      <c r="M34" s="107"/>
      <c r="N34" s="8"/>
    </row>
    <row r="35" spans="1:14">
      <c r="A35" s="11" t="s">
        <v>26</v>
      </c>
      <c r="B35" s="10" t="s">
        <v>133</v>
      </c>
      <c r="C35" s="10" t="s">
        <v>206</v>
      </c>
      <c r="D35" s="10" t="s">
        <v>191</v>
      </c>
      <c r="E35" s="10" t="s">
        <v>430</v>
      </c>
      <c r="F35" s="10" t="s">
        <v>410</v>
      </c>
      <c r="G35" s="10" t="s">
        <v>126</v>
      </c>
      <c r="H35" s="19" t="s">
        <v>139</v>
      </c>
      <c r="I35" s="20" t="s">
        <v>140</v>
      </c>
      <c r="J35" s="11" t="s">
        <v>141</v>
      </c>
      <c r="K35" s="11"/>
      <c r="L35" s="11" t="s">
        <v>141</v>
      </c>
      <c r="M35" s="109">
        <f>L35*E35*1.06</f>
        <v>90.33664499999999</v>
      </c>
      <c r="N35" s="10"/>
    </row>
    <row r="36" spans="1:14" s="27" customFormat="1">
      <c r="A36" s="9" t="s">
        <v>26</v>
      </c>
      <c r="B36" s="8" t="s">
        <v>308</v>
      </c>
      <c r="C36" s="8" t="s">
        <v>307</v>
      </c>
      <c r="D36" s="8" t="s">
        <v>306</v>
      </c>
      <c r="E36" s="8" t="s">
        <v>431</v>
      </c>
      <c r="F36" s="10" t="s">
        <v>409</v>
      </c>
      <c r="G36" s="8" t="s">
        <v>12</v>
      </c>
      <c r="H36" s="17" t="s">
        <v>193</v>
      </c>
      <c r="I36" s="17" t="s">
        <v>139</v>
      </c>
      <c r="J36" s="52" t="s">
        <v>309</v>
      </c>
      <c r="K36" s="9"/>
      <c r="L36" s="9" t="s">
        <v>444</v>
      </c>
      <c r="M36" s="109">
        <f>L36*E36</f>
        <v>80.663749999999993</v>
      </c>
      <c r="N36" s="8"/>
    </row>
    <row r="37" spans="1:14">
      <c r="B37" s="4" t="s">
        <v>27</v>
      </c>
      <c r="C37" s="3"/>
    </row>
    <row r="38" spans="1:14" s="36" customFormat="1" ht="16">
      <c r="A38" s="88" t="s">
        <v>21</v>
      </c>
      <c r="B38" s="88"/>
      <c r="C38" s="88"/>
      <c r="D38" s="88"/>
      <c r="E38" s="88"/>
      <c r="F38" s="88"/>
      <c r="G38" s="88"/>
      <c r="H38" s="88"/>
      <c r="I38" s="88"/>
      <c r="J38" s="88"/>
      <c r="K38" s="89"/>
      <c r="L38" s="11"/>
      <c r="M38" s="109"/>
      <c r="N38" s="10"/>
    </row>
    <row r="39" spans="1:14" s="36" customFormat="1">
      <c r="A39" s="11" t="s">
        <v>26</v>
      </c>
      <c r="B39" s="10" t="s">
        <v>292</v>
      </c>
      <c r="C39" s="10" t="s">
        <v>293</v>
      </c>
      <c r="D39" s="10" t="s">
        <v>294</v>
      </c>
      <c r="E39" s="10" t="s">
        <v>432</v>
      </c>
      <c r="F39" s="10" t="s">
        <v>418</v>
      </c>
      <c r="G39" s="10" t="s">
        <v>288</v>
      </c>
      <c r="H39" s="19" t="s">
        <v>289</v>
      </c>
      <c r="I39" s="19" t="s">
        <v>290</v>
      </c>
      <c r="J39" s="19" t="s">
        <v>139</v>
      </c>
      <c r="K39" s="11"/>
      <c r="L39" s="11" t="s">
        <v>139</v>
      </c>
      <c r="M39" s="109">
        <f>L39*E39</f>
        <v>73.576999999999998</v>
      </c>
      <c r="N39" s="10" t="s">
        <v>291</v>
      </c>
    </row>
    <row r="40" spans="1:14">
      <c r="A40" s="11" t="s">
        <v>28</v>
      </c>
      <c r="B40" s="10" t="s">
        <v>41</v>
      </c>
      <c r="C40" s="10" t="s">
        <v>199</v>
      </c>
      <c r="D40" s="10" t="s">
        <v>195</v>
      </c>
      <c r="E40" s="10" t="s">
        <v>433</v>
      </c>
      <c r="F40" s="10" t="s">
        <v>418</v>
      </c>
      <c r="G40" s="10" t="s">
        <v>36</v>
      </c>
      <c r="H40" s="19" t="s">
        <v>143</v>
      </c>
      <c r="I40" s="19" t="s">
        <v>165</v>
      </c>
      <c r="J40" s="19" t="s">
        <v>281</v>
      </c>
      <c r="K40" s="11"/>
      <c r="L40" s="13" t="s">
        <v>445</v>
      </c>
      <c r="M40" s="109">
        <f t="shared" ref="M40:M41" si="2">L40*E40</f>
        <v>66.245750000000001</v>
      </c>
      <c r="N40" s="12" t="s">
        <v>46</v>
      </c>
    </row>
    <row r="41" spans="1:14" s="36" customFormat="1">
      <c r="A41" s="13" t="s">
        <v>26</v>
      </c>
      <c r="B41" s="12" t="s">
        <v>298</v>
      </c>
      <c r="C41" s="12" t="s">
        <v>299</v>
      </c>
      <c r="D41" s="12" t="s">
        <v>194</v>
      </c>
      <c r="E41" s="12" t="s">
        <v>434</v>
      </c>
      <c r="F41" s="12" t="s">
        <v>409</v>
      </c>
      <c r="G41" s="12" t="s">
        <v>300</v>
      </c>
      <c r="H41" s="21" t="s">
        <v>197</v>
      </c>
      <c r="I41" s="21" t="s">
        <v>135</v>
      </c>
      <c r="J41" s="53" t="s">
        <v>137</v>
      </c>
      <c r="K41" s="13"/>
      <c r="L41" s="11" t="s">
        <v>135</v>
      </c>
      <c r="M41" s="109">
        <f t="shared" si="2"/>
        <v>103.28</v>
      </c>
      <c r="N41" s="10"/>
    </row>
    <row r="42" spans="1:14">
      <c r="B42" s="4" t="s">
        <v>27</v>
      </c>
    </row>
    <row r="43" spans="1:14" s="27" customFormat="1" ht="16">
      <c r="A43" s="92" t="s">
        <v>22</v>
      </c>
      <c r="B43" s="92"/>
      <c r="C43" s="92"/>
      <c r="D43" s="92"/>
      <c r="E43" s="92"/>
      <c r="F43" s="92"/>
      <c r="G43" s="92"/>
      <c r="H43" s="92"/>
      <c r="I43" s="92"/>
      <c r="J43" s="92"/>
      <c r="K43" s="95"/>
      <c r="L43" s="11"/>
      <c r="M43" s="109"/>
      <c r="N43" s="10"/>
    </row>
    <row r="44" spans="1:14" s="28" customFormat="1">
      <c r="A44" s="11" t="s">
        <v>26</v>
      </c>
      <c r="B44" s="10" t="s">
        <v>301</v>
      </c>
      <c r="C44" s="10" t="s">
        <v>302</v>
      </c>
      <c r="D44" s="10" t="s">
        <v>303</v>
      </c>
      <c r="E44" s="10" t="s">
        <v>435</v>
      </c>
      <c r="F44" s="8" t="s">
        <v>409</v>
      </c>
      <c r="G44" s="10" t="s">
        <v>14</v>
      </c>
      <c r="H44" s="19" t="s">
        <v>155</v>
      </c>
      <c r="I44" s="11" t="s">
        <v>304</v>
      </c>
      <c r="J44" s="11" t="s">
        <v>305</v>
      </c>
      <c r="K44" s="11"/>
      <c r="L44" s="11" t="s">
        <v>446</v>
      </c>
      <c r="M44" s="109">
        <f>L44*E44</f>
        <v>103.09625000000001</v>
      </c>
      <c r="N44" s="10"/>
    </row>
    <row r="45" spans="1:14" s="28" customFormat="1">
      <c r="A45" s="11" t="s">
        <v>28</v>
      </c>
      <c r="B45" s="10" t="s">
        <v>129</v>
      </c>
      <c r="C45" s="10" t="s">
        <v>211</v>
      </c>
      <c r="D45" s="10" t="s">
        <v>196</v>
      </c>
      <c r="E45" s="10" t="s">
        <v>436</v>
      </c>
      <c r="F45" s="8" t="s">
        <v>409</v>
      </c>
      <c r="G45" s="10" t="s">
        <v>14</v>
      </c>
      <c r="H45" s="19" t="s">
        <v>143</v>
      </c>
      <c r="I45" s="11" t="s">
        <v>165</v>
      </c>
      <c r="J45" s="11" t="s">
        <v>144</v>
      </c>
      <c r="K45" s="11"/>
      <c r="L45" s="11" t="s">
        <v>144</v>
      </c>
      <c r="M45" s="109">
        <f>L45*E45</f>
        <v>62.72</v>
      </c>
      <c r="N45" s="10"/>
    </row>
    <row r="46" spans="1:14">
      <c r="A46" s="5"/>
      <c r="H46" s="25"/>
      <c r="I46" s="26"/>
      <c r="J46" s="25"/>
    </row>
    <row r="47" spans="1:14" ht="16">
      <c r="A47" s="92" t="s">
        <v>23</v>
      </c>
      <c r="B47" s="92"/>
      <c r="C47" s="92"/>
      <c r="D47" s="92"/>
      <c r="E47" s="92"/>
      <c r="F47" s="92"/>
      <c r="G47" s="92"/>
      <c r="H47" s="92"/>
      <c r="I47" s="92"/>
      <c r="J47" s="92"/>
      <c r="K47" s="95"/>
    </row>
    <row r="48" spans="1:14">
      <c r="A48" s="11" t="s">
        <v>26</v>
      </c>
      <c r="B48" s="10" t="s">
        <v>127</v>
      </c>
      <c r="C48" s="10" t="s">
        <v>138</v>
      </c>
      <c r="D48" s="10" t="s">
        <v>310</v>
      </c>
      <c r="E48" s="10" t="s">
        <v>437</v>
      </c>
      <c r="F48" s="10" t="s">
        <v>409</v>
      </c>
      <c r="G48" s="10" t="s">
        <v>14</v>
      </c>
      <c r="H48" s="19" t="s">
        <v>305</v>
      </c>
      <c r="I48" s="19" t="s">
        <v>312</v>
      </c>
      <c r="J48" s="40" t="s">
        <v>313</v>
      </c>
      <c r="K48" s="11"/>
      <c r="L48" s="5" t="s">
        <v>447</v>
      </c>
      <c r="M48" s="70">
        <f>L48*E48</f>
        <v>102.01650000000001</v>
      </c>
    </row>
    <row r="49" spans="1:14">
      <c r="A49" s="11" t="s">
        <v>28</v>
      </c>
      <c r="B49" s="10" t="s">
        <v>314</v>
      </c>
      <c r="C49" s="10" t="s">
        <v>138</v>
      </c>
      <c r="D49" s="10" t="s">
        <v>311</v>
      </c>
      <c r="E49" s="10" t="s">
        <v>438</v>
      </c>
      <c r="F49" s="10" t="s">
        <v>409</v>
      </c>
      <c r="G49" s="10" t="s">
        <v>14</v>
      </c>
      <c r="H49" s="19" t="s">
        <v>156</v>
      </c>
      <c r="I49" s="19" t="s">
        <v>158</v>
      </c>
      <c r="J49" s="11" t="s">
        <v>154</v>
      </c>
      <c r="K49" s="11"/>
      <c r="L49" s="5" t="s">
        <v>448</v>
      </c>
      <c r="M49" s="70">
        <f>L49*E49</f>
        <v>88.116500000000002</v>
      </c>
    </row>
    <row r="50" spans="1:14">
      <c r="A50" s="29"/>
      <c r="B50" s="30"/>
      <c r="C50" s="30"/>
      <c r="D50" s="30"/>
      <c r="E50" s="30"/>
      <c r="F50" s="30"/>
      <c r="G50" s="30"/>
      <c r="H50" s="31"/>
      <c r="I50" s="31"/>
      <c r="J50" s="29"/>
      <c r="K50" s="54"/>
    </row>
    <row r="51" spans="1:14" s="27" customFormat="1" ht="16">
      <c r="A51" s="88" t="s">
        <v>25</v>
      </c>
      <c r="B51" s="88"/>
      <c r="C51" s="88"/>
      <c r="D51" s="88"/>
      <c r="E51" s="88"/>
      <c r="F51" s="88"/>
      <c r="G51" s="88"/>
      <c r="H51" s="88"/>
      <c r="I51" s="88"/>
      <c r="J51" s="88"/>
      <c r="K51" s="89"/>
      <c r="L51" s="11"/>
      <c r="M51" s="109"/>
      <c r="N51" s="10"/>
    </row>
    <row r="52" spans="1:14" s="28" customFormat="1">
      <c r="A52" s="11" t="s">
        <v>26</v>
      </c>
      <c r="B52" s="10" t="s">
        <v>42</v>
      </c>
      <c r="C52" s="10" t="s">
        <v>146</v>
      </c>
      <c r="D52" s="10" t="s">
        <v>190</v>
      </c>
      <c r="E52" s="10" t="s">
        <v>439</v>
      </c>
      <c r="F52" s="10" t="s">
        <v>418</v>
      </c>
      <c r="G52" s="10" t="s">
        <v>36</v>
      </c>
      <c r="H52" s="19" t="s">
        <v>147</v>
      </c>
      <c r="I52" s="19" t="s">
        <v>142</v>
      </c>
      <c r="J52" s="42" t="s">
        <v>143</v>
      </c>
      <c r="K52" s="11"/>
      <c r="L52" s="11" t="s">
        <v>143</v>
      </c>
      <c r="M52" s="109">
        <f>L52*E52</f>
        <v>52.199999999999996</v>
      </c>
      <c r="N52" s="10"/>
    </row>
    <row r="53" spans="1:14">
      <c r="A53" s="11" t="s">
        <v>26</v>
      </c>
      <c r="B53" s="10" t="s">
        <v>128</v>
      </c>
      <c r="C53" s="10" t="s">
        <v>145</v>
      </c>
      <c r="D53" s="10" t="s">
        <v>201</v>
      </c>
      <c r="E53" s="10" t="s">
        <v>440</v>
      </c>
      <c r="F53" s="10" t="s">
        <v>409</v>
      </c>
      <c r="G53" s="10" t="s">
        <v>14</v>
      </c>
      <c r="H53" s="19" t="s">
        <v>142</v>
      </c>
      <c r="I53" s="20" t="s">
        <v>143</v>
      </c>
      <c r="J53" s="19" t="s">
        <v>144</v>
      </c>
      <c r="K53" s="11"/>
      <c r="L53" s="9" t="s">
        <v>144</v>
      </c>
      <c r="M53" s="109">
        <f>L53*E53</f>
        <v>57.04</v>
      </c>
      <c r="N53" s="8" t="s">
        <v>152</v>
      </c>
    </row>
    <row r="54" spans="1:14">
      <c r="B54" s="4" t="s">
        <v>27</v>
      </c>
    </row>
  </sheetData>
  <autoFilter ref="A12:L15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>
      <colorFilter dxfId="0"/>
    </filterColumn>
    <filterColumn colId="9" showButton="0"/>
  </autoFilter>
  <mergeCells count="25">
    <mergeCell ref="A51:K51"/>
    <mergeCell ref="A23:K23"/>
    <mergeCell ref="A28:K28"/>
    <mergeCell ref="A34:K34"/>
    <mergeCell ref="A38:K38"/>
    <mergeCell ref="A43:K43"/>
    <mergeCell ref="A47:K47"/>
    <mergeCell ref="A20:K20"/>
    <mergeCell ref="M3:M4"/>
    <mergeCell ref="N3:N4"/>
    <mergeCell ref="A5:K5"/>
    <mergeCell ref="A9:K9"/>
    <mergeCell ref="A12:K12"/>
    <mergeCell ref="A17:K17"/>
    <mergeCell ref="A14:K14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activeCell="M18" sqref="M18"/>
    </sheetView>
  </sheetViews>
  <sheetFormatPr baseColWidth="10" defaultColWidth="9.1640625" defaultRowHeight="13"/>
  <cols>
    <col min="1" max="1" width="7.33203125" style="4" bestFit="1" customWidth="1"/>
    <col min="2" max="2" width="22.33203125" style="4" bestFit="1" customWidth="1"/>
    <col min="3" max="3" width="27.33203125" style="4" bestFit="1" customWidth="1"/>
    <col min="4" max="4" width="21.5" style="4" bestFit="1" customWidth="1"/>
    <col min="5" max="5" width="10.5" style="4" bestFit="1" customWidth="1"/>
    <col min="6" max="6" width="23.33203125" style="4" bestFit="1" customWidth="1"/>
    <col min="7" max="7" width="34.5" style="4" bestFit="1" customWidth="1"/>
    <col min="8" max="10" width="5.5" style="5" customWidth="1"/>
    <col min="11" max="11" width="4.83203125" style="5" customWidth="1"/>
    <col min="12" max="12" width="7.83203125" style="5" bestFit="1" customWidth="1"/>
    <col min="13" max="13" width="10.5" style="70" bestFit="1" customWidth="1"/>
    <col min="14" max="14" width="26.83203125" style="4" bestFit="1" customWidth="1"/>
    <col min="15" max="16384" width="9.1640625" style="3"/>
  </cols>
  <sheetData>
    <row r="1" spans="1:14" s="2" customFormat="1" ht="29" customHeight="1">
      <c r="A1" s="73" t="s">
        <v>264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</row>
    <row r="2" spans="1:14" s="2" customFormat="1" ht="62" customHeight="1" thickBot="1">
      <c r="A2" s="77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4" s="1" customFormat="1" ht="12.75" customHeight="1">
      <c r="A3" s="81" t="s">
        <v>468</v>
      </c>
      <c r="B3" s="83" t="s">
        <v>0</v>
      </c>
      <c r="C3" s="85" t="s">
        <v>407</v>
      </c>
      <c r="D3" s="85" t="s">
        <v>7</v>
      </c>
      <c r="E3" s="87" t="s">
        <v>8</v>
      </c>
      <c r="F3" s="87" t="s">
        <v>408</v>
      </c>
      <c r="G3" s="87" t="s">
        <v>6</v>
      </c>
      <c r="H3" s="87" t="s">
        <v>9</v>
      </c>
      <c r="I3" s="87"/>
      <c r="J3" s="87"/>
      <c r="K3" s="87"/>
      <c r="L3" s="87" t="s">
        <v>29</v>
      </c>
      <c r="M3" s="100" t="s">
        <v>3</v>
      </c>
      <c r="N3" s="90" t="s">
        <v>2</v>
      </c>
    </row>
    <row r="4" spans="1:14" s="1" customFormat="1" ht="21" customHeight="1" thickBot="1">
      <c r="A4" s="82"/>
      <c r="B4" s="84"/>
      <c r="C4" s="86"/>
      <c r="D4" s="86"/>
      <c r="E4" s="86"/>
      <c r="F4" s="86"/>
      <c r="G4" s="86"/>
      <c r="H4" s="23">
        <v>1</v>
      </c>
      <c r="I4" s="23">
        <v>2</v>
      </c>
      <c r="J4" s="23">
        <v>3</v>
      </c>
      <c r="K4" s="23" t="s">
        <v>4</v>
      </c>
      <c r="L4" s="86"/>
      <c r="M4" s="101"/>
      <c r="N4" s="91"/>
    </row>
    <row r="5" spans="1:14">
      <c r="B5" s="4" t="s">
        <v>27</v>
      </c>
    </row>
    <row r="6" spans="1:14" ht="16">
      <c r="A6" s="92" t="s">
        <v>17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4" s="27" customFormat="1">
      <c r="A7" s="11" t="s">
        <v>26</v>
      </c>
      <c r="B7" s="10" t="s">
        <v>130</v>
      </c>
      <c r="C7" s="10" t="s">
        <v>209</v>
      </c>
      <c r="D7" s="10" t="s">
        <v>203</v>
      </c>
      <c r="E7" s="10" t="s">
        <v>450</v>
      </c>
      <c r="F7" s="10" t="s">
        <v>409</v>
      </c>
      <c r="G7" s="10" t="s">
        <v>131</v>
      </c>
      <c r="H7" s="19" t="s">
        <v>158</v>
      </c>
      <c r="I7" s="19" t="s">
        <v>137</v>
      </c>
      <c r="J7" s="11" t="s">
        <v>205</v>
      </c>
      <c r="K7" s="11"/>
      <c r="L7" s="11" t="s">
        <v>205</v>
      </c>
      <c r="M7" s="109">
        <f>L7*E7</f>
        <v>126.71724999999999</v>
      </c>
      <c r="N7" s="10"/>
    </row>
    <row r="8" spans="1:14" s="27" customFormat="1">
      <c r="A8" s="9" t="s">
        <v>28</v>
      </c>
      <c r="B8" s="8" t="s">
        <v>30</v>
      </c>
      <c r="C8" s="8" t="s">
        <v>208</v>
      </c>
      <c r="D8" s="8" t="s">
        <v>203</v>
      </c>
      <c r="E8" s="8" t="s">
        <v>450</v>
      </c>
      <c r="F8" s="8" t="s">
        <v>409</v>
      </c>
      <c r="G8" s="8" t="s">
        <v>14</v>
      </c>
      <c r="H8" s="9" t="s">
        <v>197</v>
      </c>
      <c r="I8" s="17" t="s">
        <v>135</v>
      </c>
      <c r="J8" s="9" t="s">
        <v>137</v>
      </c>
      <c r="K8" s="9"/>
      <c r="L8" s="9" t="s">
        <v>137</v>
      </c>
      <c r="M8" s="109">
        <f t="shared" ref="M8:M9" si="0">L8*E8</f>
        <v>121.363</v>
      </c>
      <c r="N8" s="8" t="s">
        <v>200</v>
      </c>
    </row>
    <row r="9" spans="1:14" s="36" customFormat="1">
      <c r="A9" s="11" t="s">
        <v>26</v>
      </c>
      <c r="B9" s="10" t="s">
        <v>48</v>
      </c>
      <c r="C9" s="10" t="s">
        <v>207</v>
      </c>
      <c r="D9" s="10" t="s">
        <v>315</v>
      </c>
      <c r="E9" s="10" t="s">
        <v>451</v>
      </c>
      <c r="F9" s="10" t="s">
        <v>419</v>
      </c>
      <c r="G9" s="10" t="s">
        <v>12</v>
      </c>
      <c r="H9" s="11" t="s">
        <v>157</v>
      </c>
      <c r="I9" s="19" t="s">
        <v>158</v>
      </c>
      <c r="J9" s="20"/>
      <c r="K9" s="11"/>
      <c r="L9" s="11" t="s">
        <v>158</v>
      </c>
      <c r="M9" s="109">
        <f t="shared" si="0"/>
        <v>102.298</v>
      </c>
      <c r="N9" s="10" t="s">
        <v>287</v>
      </c>
    </row>
    <row r="10" spans="1:14" s="36" customFormat="1">
      <c r="A10" s="11"/>
      <c r="B10" s="10"/>
      <c r="C10" s="10"/>
      <c r="D10" s="10"/>
      <c r="E10" s="10"/>
      <c r="F10" s="10"/>
      <c r="G10" s="10"/>
      <c r="H10" s="20"/>
      <c r="I10" s="19"/>
      <c r="J10" s="20"/>
      <c r="K10" s="11"/>
      <c r="L10" s="11"/>
      <c r="M10" s="109"/>
      <c r="N10" s="10"/>
    </row>
    <row r="11" spans="1:14">
      <c r="B11" s="4" t="s">
        <v>27</v>
      </c>
    </row>
    <row r="12" spans="1:14" ht="16">
      <c r="A12" s="92" t="s">
        <v>21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4" s="28" customFormat="1">
      <c r="A13" s="11" t="s">
        <v>26</v>
      </c>
      <c r="B13" s="10" t="s">
        <v>316</v>
      </c>
      <c r="C13" s="10" t="s">
        <v>317</v>
      </c>
      <c r="D13" s="10" t="s">
        <v>318</v>
      </c>
      <c r="E13" s="10" t="s">
        <v>452</v>
      </c>
      <c r="F13" s="10" t="s">
        <v>409</v>
      </c>
      <c r="G13" s="10" t="s">
        <v>319</v>
      </c>
      <c r="H13" s="11" t="s">
        <v>135</v>
      </c>
      <c r="I13" s="11" t="s">
        <v>313</v>
      </c>
      <c r="J13" s="40" t="s">
        <v>320</v>
      </c>
      <c r="K13" s="11"/>
      <c r="L13" s="11" t="s">
        <v>313</v>
      </c>
      <c r="M13" s="109">
        <f>L13*E13</f>
        <v>111.79</v>
      </c>
      <c r="N13" s="10"/>
    </row>
    <row r="14" spans="1:14">
      <c r="B14" s="4" t="s">
        <v>27</v>
      </c>
    </row>
    <row r="15" spans="1:14" ht="16">
      <c r="A15" s="92" t="s">
        <v>23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</row>
    <row r="16" spans="1:14" s="36" customFormat="1">
      <c r="A16" s="11" t="s">
        <v>26</v>
      </c>
      <c r="B16" s="10" t="s">
        <v>231</v>
      </c>
      <c r="C16" s="10" t="s">
        <v>321</v>
      </c>
      <c r="D16" s="10" t="s">
        <v>322</v>
      </c>
      <c r="E16" s="10" t="s">
        <v>453</v>
      </c>
      <c r="F16" s="10" t="s">
        <v>409</v>
      </c>
      <c r="G16" s="10" t="s">
        <v>12</v>
      </c>
      <c r="H16" s="19" t="s">
        <v>225</v>
      </c>
      <c r="I16" s="11" t="s">
        <v>197</v>
      </c>
      <c r="J16" s="11" t="s">
        <v>155</v>
      </c>
      <c r="K16" s="11"/>
      <c r="L16" s="11" t="s">
        <v>155</v>
      </c>
      <c r="M16" s="109">
        <f>L16*E16</f>
        <v>92.907000000000011</v>
      </c>
      <c r="N16" s="10"/>
    </row>
    <row r="17" spans="1:14" s="36" customFormat="1">
      <c r="A17" s="11" t="s">
        <v>26</v>
      </c>
      <c r="B17" s="10" t="s">
        <v>231</v>
      </c>
      <c r="C17" s="10" t="s">
        <v>323</v>
      </c>
      <c r="D17" s="10" t="s">
        <v>322</v>
      </c>
      <c r="E17" s="10" t="s">
        <v>453</v>
      </c>
      <c r="F17" s="10" t="s">
        <v>449</v>
      </c>
      <c r="G17" s="10" t="s">
        <v>12</v>
      </c>
      <c r="H17" s="19" t="s">
        <v>225</v>
      </c>
      <c r="I17" s="11" t="s">
        <v>197</v>
      </c>
      <c r="J17" s="11" t="s">
        <v>155</v>
      </c>
      <c r="K17" s="11"/>
      <c r="L17" s="11" t="s">
        <v>155</v>
      </c>
      <c r="M17" s="109">
        <f>L17*E17*1.501</f>
        <v>139.453407</v>
      </c>
      <c r="N17" s="10"/>
    </row>
    <row r="18" spans="1:14" ht="16">
      <c r="A18" s="92" t="s">
        <v>60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</row>
    <row r="19" spans="1:14" s="36" customFormat="1" ht="16">
      <c r="A19" s="10" t="s">
        <v>26</v>
      </c>
      <c r="B19" s="10" t="s">
        <v>218</v>
      </c>
      <c r="C19" s="10" t="s">
        <v>219</v>
      </c>
      <c r="D19" s="10" t="s">
        <v>220</v>
      </c>
      <c r="E19" s="37" t="s">
        <v>454</v>
      </c>
      <c r="F19" s="10" t="s">
        <v>409</v>
      </c>
      <c r="G19" s="10" t="s">
        <v>221</v>
      </c>
      <c r="H19" s="42" t="s">
        <v>213</v>
      </c>
      <c r="I19" s="55" t="s">
        <v>214</v>
      </c>
      <c r="J19" s="39" t="s">
        <v>324</v>
      </c>
      <c r="K19" s="37"/>
      <c r="L19" s="56" t="s">
        <v>214</v>
      </c>
      <c r="M19" s="115">
        <f>L19*E19</f>
        <v>116.235</v>
      </c>
      <c r="N19" s="10"/>
    </row>
    <row r="20" spans="1:14" ht="16">
      <c r="B20" s="4" t="s">
        <v>27</v>
      </c>
      <c r="F20" s="14"/>
    </row>
    <row r="21" spans="1:14">
      <c r="B21" s="4" t="s">
        <v>27</v>
      </c>
    </row>
    <row r="22" spans="1:14">
      <c r="B22" s="4" t="s">
        <v>27</v>
      </c>
    </row>
    <row r="23" spans="1:14">
      <c r="B23" s="4" t="s">
        <v>27</v>
      </c>
    </row>
    <row r="24" spans="1:14">
      <c r="B24" s="4" t="s">
        <v>27</v>
      </c>
    </row>
    <row r="25" spans="1:14">
      <c r="B25" s="4" t="s">
        <v>27</v>
      </c>
    </row>
  </sheetData>
  <mergeCells count="16"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A18:K18"/>
    <mergeCell ref="M3:M4"/>
    <mergeCell ref="N3:N4"/>
    <mergeCell ref="A6:K6"/>
    <mergeCell ref="A12:K12"/>
    <mergeCell ref="A15:K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workbookViewId="0">
      <selection activeCell="F10" sqref="F10"/>
    </sheetView>
  </sheetViews>
  <sheetFormatPr baseColWidth="10" defaultColWidth="9.1640625" defaultRowHeight="13"/>
  <cols>
    <col min="1" max="1" width="7.33203125" style="4" bestFit="1" customWidth="1"/>
    <col min="2" max="2" width="19.5" style="4" bestFit="1" customWidth="1"/>
    <col min="3" max="3" width="27.83203125" style="4" customWidth="1"/>
    <col min="4" max="4" width="21.5" style="4" bestFit="1" customWidth="1"/>
    <col min="5" max="5" width="10.5" style="4" bestFit="1" customWidth="1"/>
    <col min="6" max="6" width="23.33203125" style="4" bestFit="1" customWidth="1"/>
    <col min="7" max="7" width="34.5" style="4" bestFit="1" customWidth="1"/>
    <col min="8" max="10" width="5.5" style="5" customWidth="1"/>
    <col min="11" max="11" width="4.83203125" style="5" customWidth="1"/>
    <col min="12" max="12" width="7.83203125" style="5" bestFit="1" customWidth="1"/>
    <col min="13" max="13" width="9.6640625" style="70" bestFit="1" customWidth="1"/>
    <col min="14" max="14" width="26.6640625" style="4" bestFit="1" customWidth="1"/>
    <col min="15" max="16384" width="9.1640625" style="3"/>
  </cols>
  <sheetData>
    <row r="1" spans="1:14" s="2" customFormat="1" ht="29" customHeight="1">
      <c r="A1" s="73" t="s">
        <v>259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</row>
    <row r="2" spans="1:14" s="2" customFormat="1" ht="62" customHeight="1" thickBot="1">
      <c r="A2" s="77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4" s="1" customFormat="1" ht="12.75" customHeight="1">
      <c r="A3" s="81" t="s">
        <v>468</v>
      </c>
      <c r="B3" s="83" t="s">
        <v>0</v>
      </c>
      <c r="C3" s="85" t="s">
        <v>407</v>
      </c>
      <c r="D3" s="85" t="s">
        <v>7</v>
      </c>
      <c r="E3" s="87" t="s">
        <v>8</v>
      </c>
      <c r="F3" s="87" t="s">
        <v>408</v>
      </c>
      <c r="G3" s="87" t="s">
        <v>6</v>
      </c>
      <c r="H3" s="87" t="s">
        <v>10</v>
      </c>
      <c r="I3" s="87"/>
      <c r="J3" s="87"/>
      <c r="K3" s="87"/>
      <c r="L3" s="87" t="s">
        <v>29</v>
      </c>
      <c r="M3" s="100" t="s">
        <v>3</v>
      </c>
      <c r="N3" s="90" t="s">
        <v>2</v>
      </c>
    </row>
    <row r="4" spans="1:14" s="1" customFormat="1" ht="21" customHeight="1" thickBot="1">
      <c r="A4" s="82"/>
      <c r="B4" s="84"/>
      <c r="C4" s="86"/>
      <c r="D4" s="86"/>
      <c r="E4" s="86"/>
      <c r="F4" s="86"/>
      <c r="G4" s="86"/>
      <c r="H4" s="23">
        <v>1</v>
      </c>
      <c r="I4" s="23">
        <v>2</v>
      </c>
      <c r="J4" s="23">
        <v>3</v>
      </c>
      <c r="K4" s="23" t="s">
        <v>4</v>
      </c>
      <c r="L4" s="86"/>
      <c r="M4" s="101"/>
      <c r="N4" s="91"/>
    </row>
    <row r="5" spans="1:14" ht="16">
      <c r="A5" s="92" t="s">
        <v>16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4" s="36" customFormat="1">
      <c r="A6" s="11" t="s">
        <v>26</v>
      </c>
      <c r="B6" s="10" t="s">
        <v>222</v>
      </c>
      <c r="C6" s="10" t="s">
        <v>223</v>
      </c>
      <c r="D6" s="10" t="s">
        <v>224</v>
      </c>
      <c r="E6" s="10" t="s">
        <v>455</v>
      </c>
      <c r="F6" s="10" t="s">
        <v>419</v>
      </c>
      <c r="G6" s="10" t="s">
        <v>14</v>
      </c>
      <c r="H6" s="19" t="s">
        <v>225</v>
      </c>
      <c r="I6" s="38" t="s">
        <v>155</v>
      </c>
      <c r="J6" s="38" t="s">
        <v>135</v>
      </c>
      <c r="K6" s="11"/>
      <c r="L6" s="11" t="s">
        <v>225</v>
      </c>
      <c r="M6" s="109">
        <f>L6*D6</f>
        <v>9410.5</v>
      </c>
      <c r="N6" s="10"/>
    </row>
    <row r="7" spans="1:14" s="36" customFormat="1">
      <c r="A7" s="10"/>
      <c r="B7" s="10" t="s">
        <v>27</v>
      </c>
      <c r="C7" s="10"/>
      <c r="D7" s="10"/>
      <c r="E7" s="10"/>
      <c r="F7" s="10"/>
      <c r="G7" s="10"/>
      <c r="H7" s="11"/>
      <c r="I7" s="11"/>
      <c r="J7" s="11"/>
      <c r="K7" s="11"/>
      <c r="L7" s="11"/>
      <c r="M7" s="109"/>
      <c r="N7" s="10"/>
    </row>
    <row r="8" spans="1:14" ht="16">
      <c r="A8" s="92" t="s">
        <v>17</v>
      </c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4" s="36" customFormat="1">
      <c r="A9" s="11" t="s">
        <v>26</v>
      </c>
      <c r="B9" s="10" t="s">
        <v>48</v>
      </c>
      <c r="C9" s="10" t="s">
        <v>226</v>
      </c>
      <c r="D9" s="10" t="s">
        <v>227</v>
      </c>
      <c r="E9" s="10" t="s">
        <v>456</v>
      </c>
      <c r="F9" s="10" t="s">
        <v>409</v>
      </c>
      <c r="G9" s="10" t="s">
        <v>14</v>
      </c>
      <c r="H9" s="19" t="s">
        <v>197</v>
      </c>
      <c r="I9" s="19" t="s">
        <v>135</v>
      </c>
      <c r="J9" s="20" t="s">
        <v>137</v>
      </c>
      <c r="K9" s="11"/>
      <c r="L9" s="11" t="s">
        <v>135</v>
      </c>
      <c r="M9" s="109">
        <f>L9*E9</f>
        <v>116.224</v>
      </c>
      <c r="N9" s="10"/>
    </row>
    <row r="10" spans="1:14" ht="16">
      <c r="B10" s="4" t="s">
        <v>27</v>
      </c>
      <c r="F10" s="14"/>
    </row>
    <row r="11" spans="1:14">
      <c r="B11" s="4" t="s">
        <v>27</v>
      </c>
    </row>
    <row r="12" spans="1:14">
      <c r="B12" s="4" t="s">
        <v>27</v>
      </c>
    </row>
    <row r="13" spans="1:14">
      <c r="B13" s="4" t="s">
        <v>27</v>
      </c>
    </row>
    <row r="14" spans="1:14">
      <c r="B14" s="4" t="s">
        <v>27</v>
      </c>
    </row>
    <row r="15" spans="1:14">
      <c r="B15" s="4" t="s">
        <v>27</v>
      </c>
    </row>
    <row r="16" spans="1:14">
      <c r="B16" s="4" t="s">
        <v>27</v>
      </c>
    </row>
    <row r="17" spans="2:2">
      <c r="B17" s="4" t="s">
        <v>27</v>
      </c>
    </row>
    <row r="18" spans="2:2">
      <c r="B18" s="4" t="s">
        <v>27</v>
      </c>
    </row>
    <row r="19" spans="2:2">
      <c r="B19" s="4" t="s">
        <v>27</v>
      </c>
    </row>
    <row r="20" spans="2:2">
      <c r="B20" s="4" t="s">
        <v>27</v>
      </c>
    </row>
    <row r="21" spans="2:2">
      <c r="B21" s="4" t="s">
        <v>27</v>
      </c>
    </row>
    <row r="22" spans="2:2">
      <c r="B22" s="4" t="s">
        <v>27</v>
      </c>
    </row>
    <row r="23" spans="2:2">
      <c r="B23" s="4" t="s">
        <v>27</v>
      </c>
    </row>
    <row r="24" spans="2:2">
      <c r="B24" s="4" t="s">
        <v>27</v>
      </c>
    </row>
    <row r="25" spans="2:2">
      <c r="B25" s="4" t="s">
        <v>27</v>
      </c>
    </row>
    <row r="26" spans="2:2">
      <c r="B26" s="4" t="s">
        <v>27</v>
      </c>
    </row>
    <row r="27" spans="2:2">
      <c r="B27" s="4" t="s">
        <v>27</v>
      </c>
    </row>
    <row r="28" spans="2:2">
      <c r="B28" s="4" t="s">
        <v>27</v>
      </c>
    </row>
    <row r="29" spans="2:2">
      <c r="B29" s="4" t="s">
        <v>27</v>
      </c>
    </row>
    <row r="30" spans="2:2">
      <c r="B30" s="4" t="s">
        <v>27</v>
      </c>
    </row>
    <row r="31" spans="2:2">
      <c r="B31" s="4" t="s">
        <v>27</v>
      </c>
    </row>
    <row r="32" spans="2:2">
      <c r="B32" s="4" t="s">
        <v>27</v>
      </c>
    </row>
    <row r="33" spans="2:2">
      <c r="B33" s="4" t="s">
        <v>27</v>
      </c>
    </row>
    <row r="34" spans="2:2">
      <c r="B34" s="4" t="s">
        <v>27</v>
      </c>
    </row>
    <row r="35" spans="2:2">
      <c r="B35" s="4" t="s">
        <v>27</v>
      </c>
    </row>
  </sheetData>
  <mergeCells count="14">
    <mergeCell ref="A5:K5"/>
    <mergeCell ref="A8:K8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2"/>
  <sheetViews>
    <sheetView workbookViewId="0">
      <selection activeCell="M30" sqref="M30"/>
    </sheetView>
  </sheetViews>
  <sheetFormatPr baseColWidth="10" defaultColWidth="9.1640625" defaultRowHeight="13"/>
  <cols>
    <col min="1" max="1" width="7.33203125" style="4" bestFit="1" customWidth="1"/>
    <col min="2" max="2" width="19.5" style="4" bestFit="1" customWidth="1"/>
    <col min="3" max="3" width="27.33203125" style="4" bestFit="1" customWidth="1"/>
    <col min="4" max="4" width="21.5" style="4" bestFit="1" customWidth="1"/>
    <col min="5" max="5" width="10.5" style="4" bestFit="1" customWidth="1"/>
    <col min="6" max="6" width="22.6640625" style="4" bestFit="1" customWidth="1"/>
    <col min="7" max="7" width="34.5" style="4" bestFit="1" customWidth="1"/>
    <col min="8" max="10" width="5.5" style="5" customWidth="1"/>
    <col min="11" max="11" width="4.83203125" style="5" customWidth="1"/>
    <col min="12" max="12" width="5.5" style="5" customWidth="1"/>
    <col min="13" max="13" width="19" style="70" customWidth="1"/>
    <col min="14" max="15" width="5.5" style="5" customWidth="1"/>
    <col min="16" max="16" width="7.83203125" style="5" bestFit="1" customWidth="1"/>
    <col min="17" max="17" width="8.5" style="5" bestFit="1" customWidth="1"/>
    <col min="18" max="18" width="15.33203125" style="4" bestFit="1" customWidth="1"/>
    <col min="19" max="16384" width="9.1640625" style="3"/>
  </cols>
  <sheetData>
    <row r="1" spans="1:18" s="2" customFormat="1" ht="29" customHeight="1">
      <c r="A1" s="73" t="s">
        <v>264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</row>
    <row r="2" spans="1:18" s="2" customFormat="1" ht="60.75" customHeight="1" thickBot="1">
      <c r="A2" s="77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8" s="1" customFormat="1" ht="14">
      <c r="A3" s="81" t="s">
        <v>468</v>
      </c>
      <c r="B3" s="83" t="s">
        <v>0</v>
      </c>
      <c r="C3" s="85" t="s">
        <v>5</v>
      </c>
      <c r="D3" s="85" t="s">
        <v>7</v>
      </c>
      <c r="E3" s="87" t="s">
        <v>8</v>
      </c>
      <c r="F3" s="87"/>
      <c r="G3" s="87" t="s">
        <v>6</v>
      </c>
      <c r="H3" s="87" t="s">
        <v>10</v>
      </c>
      <c r="I3" s="87"/>
      <c r="J3" s="87"/>
      <c r="K3" s="87"/>
      <c r="L3" s="87" t="s">
        <v>29</v>
      </c>
      <c r="M3" s="100" t="s">
        <v>3</v>
      </c>
      <c r="N3" s="90" t="s">
        <v>2</v>
      </c>
    </row>
    <row r="4" spans="1:18" s="1" customFormat="1" ht="15" thickBot="1">
      <c r="A4" s="82"/>
      <c r="B4" s="84"/>
      <c r="C4" s="86"/>
      <c r="D4" s="86"/>
      <c r="E4" s="86"/>
      <c r="F4" s="86"/>
      <c r="G4" s="86"/>
      <c r="H4" s="23">
        <v>1</v>
      </c>
      <c r="I4" s="23">
        <v>2</v>
      </c>
      <c r="J4" s="23">
        <v>3</v>
      </c>
      <c r="K4" s="23" t="s">
        <v>4</v>
      </c>
      <c r="L4" s="86"/>
      <c r="M4" s="101"/>
      <c r="N4" s="91"/>
    </row>
    <row r="5" spans="1:18" ht="16">
      <c r="A5" s="92" t="s">
        <v>13</v>
      </c>
      <c r="B5" s="92"/>
      <c r="C5" s="92"/>
      <c r="D5" s="92"/>
      <c r="E5" s="92"/>
      <c r="F5" s="92"/>
      <c r="G5" s="92"/>
      <c r="H5" s="92"/>
      <c r="I5" s="92"/>
      <c r="J5" s="92"/>
      <c r="K5" s="92"/>
      <c r="N5" s="4"/>
      <c r="O5" s="3"/>
      <c r="P5" s="3"/>
      <c r="Q5" s="3"/>
      <c r="R5" s="3"/>
    </row>
    <row r="6" spans="1:18">
      <c r="A6" s="7" t="s">
        <v>26</v>
      </c>
      <c r="B6" s="6" t="s">
        <v>348</v>
      </c>
      <c r="C6" s="6" t="s">
        <v>349</v>
      </c>
      <c r="D6" s="6" t="s">
        <v>350</v>
      </c>
      <c r="E6" s="6" t="s">
        <v>460</v>
      </c>
      <c r="F6" s="6" t="s">
        <v>344</v>
      </c>
      <c r="G6" s="6" t="s">
        <v>351</v>
      </c>
      <c r="H6" s="15" t="s">
        <v>171</v>
      </c>
      <c r="I6" s="15" t="s">
        <v>139</v>
      </c>
      <c r="J6" s="58" t="s">
        <v>141</v>
      </c>
      <c r="K6" s="7"/>
      <c r="L6" s="7" t="s">
        <v>139</v>
      </c>
      <c r="M6" s="106">
        <f>L6*E6</f>
        <v>138.023</v>
      </c>
      <c r="N6" s="6"/>
      <c r="O6" s="3"/>
      <c r="P6" s="3"/>
      <c r="Q6" s="3"/>
      <c r="R6" s="3"/>
    </row>
    <row r="7" spans="1:18">
      <c r="B7" s="4" t="s">
        <v>27</v>
      </c>
      <c r="N7" s="4"/>
      <c r="O7" s="3"/>
      <c r="P7" s="3"/>
      <c r="Q7" s="3"/>
      <c r="R7" s="3"/>
    </row>
    <row r="8" spans="1:18" ht="16">
      <c r="A8" s="92" t="s">
        <v>17</v>
      </c>
      <c r="B8" s="92"/>
      <c r="C8" s="92"/>
      <c r="D8" s="92"/>
      <c r="E8" s="92"/>
      <c r="F8" s="92"/>
      <c r="G8" s="92"/>
      <c r="H8" s="92"/>
      <c r="I8" s="92"/>
      <c r="J8" s="92"/>
      <c r="K8" s="92"/>
      <c r="N8" s="4"/>
      <c r="O8" s="3"/>
      <c r="P8" s="3"/>
      <c r="Q8" s="3"/>
      <c r="R8" s="3"/>
    </row>
    <row r="9" spans="1:18">
      <c r="A9" s="11" t="s">
        <v>26</v>
      </c>
      <c r="B9" s="10" t="s">
        <v>243</v>
      </c>
      <c r="C9" s="10" t="s">
        <v>244</v>
      </c>
      <c r="D9" s="10" t="s">
        <v>352</v>
      </c>
      <c r="E9" s="10" t="s">
        <v>415</v>
      </c>
      <c r="F9" s="10" t="s">
        <v>237</v>
      </c>
      <c r="G9" s="10" t="s">
        <v>12</v>
      </c>
      <c r="H9" s="19" t="s">
        <v>248</v>
      </c>
      <c r="I9" s="19" t="s">
        <v>249</v>
      </c>
      <c r="J9" s="20" t="s">
        <v>250</v>
      </c>
      <c r="K9" s="11"/>
      <c r="L9" s="11" t="str">
        <f>"145,0"</f>
        <v>145,0</v>
      </c>
      <c r="M9" s="109">
        <f>L9*E9</f>
        <v>144.82599999999999</v>
      </c>
      <c r="N9" s="10"/>
      <c r="O9" s="3"/>
      <c r="P9" s="3"/>
      <c r="Q9" s="3"/>
      <c r="R9" s="3"/>
    </row>
    <row r="10" spans="1:18">
      <c r="A10" s="11" t="s">
        <v>26</v>
      </c>
      <c r="B10" s="10" t="s">
        <v>243</v>
      </c>
      <c r="C10" s="10" t="s">
        <v>355</v>
      </c>
      <c r="D10" s="10" t="s">
        <v>352</v>
      </c>
      <c r="E10" s="10" t="s">
        <v>415</v>
      </c>
      <c r="F10" s="10" t="s">
        <v>237</v>
      </c>
      <c r="G10" s="10" t="s">
        <v>12</v>
      </c>
      <c r="H10" s="19" t="s">
        <v>248</v>
      </c>
      <c r="I10" s="19" t="s">
        <v>249</v>
      </c>
      <c r="J10" s="20" t="s">
        <v>250</v>
      </c>
      <c r="K10" s="11"/>
      <c r="L10" s="11" t="str">
        <f>"145,0"</f>
        <v>145,0</v>
      </c>
      <c r="M10" s="109">
        <f>L10*E10*1.06</f>
        <v>153.51555999999999</v>
      </c>
      <c r="N10" s="10"/>
      <c r="O10" s="3"/>
      <c r="P10" s="3"/>
      <c r="Q10" s="3"/>
      <c r="R10" s="3"/>
    </row>
    <row r="11" spans="1:18" ht="16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N11" s="4"/>
      <c r="O11" s="3"/>
      <c r="P11" s="3"/>
      <c r="Q11" s="3"/>
      <c r="R11" s="3"/>
    </row>
    <row r="12" spans="1:18" ht="16">
      <c r="A12" s="92" t="s">
        <v>16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N12" s="4"/>
      <c r="O12" s="3"/>
      <c r="P12" s="3"/>
      <c r="Q12" s="3"/>
      <c r="R12" s="3"/>
    </row>
    <row r="13" spans="1:18">
      <c r="A13" s="11" t="s">
        <v>26</v>
      </c>
      <c r="B13" s="10" t="s">
        <v>124</v>
      </c>
      <c r="C13" s="10" t="s">
        <v>353</v>
      </c>
      <c r="D13" s="10" t="s">
        <v>354</v>
      </c>
      <c r="E13" s="10" t="s">
        <v>461</v>
      </c>
      <c r="F13" s="10" t="s">
        <v>204</v>
      </c>
      <c r="G13" s="10" t="s">
        <v>14</v>
      </c>
      <c r="H13" s="19" t="s">
        <v>158</v>
      </c>
      <c r="I13" s="19" t="s">
        <v>197</v>
      </c>
      <c r="J13" s="19" t="s">
        <v>136</v>
      </c>
      <c r="K13" s="11"/>
      <c r="L13" s="11" t="s">
        <v>136</v>
      </c>
      <c r="M13" s="109">
        <f>L13*E13</f>
        <v>130.20150000000001</v>
      </c>
      <c r="N13" s="10"/>
      <c r="O13" s="3"/>
      <c r="P13" s="3"/>
      <c r="Q13" s="3"/>
      <c r="R13" s="3"/>
    </row>
    <row r="14" spans="1:18">
      <c r="B14" s="4" t="s">
        <v>27</v>
      </c>
      <c r="N14" s="4"/>
      <c r="O14" s="3"/>
      <c r="P14" s="3"/>
      <c r="Q14" s="3"/>
      <c r="R14" s="3"/>
    </row>
    <row r="15" spans="1:18" ht="16">
      <c r="A15" s="92" t="s">
        <v>17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N15" s="4"/>
      <c r="O15" s="3"/>
      <c r="P15" s="3"/>
      <c r="Q15" s="3"/>
      <c r="R15" s="3"/>
    </row>
    <row r="16" spans="1:18">
      <c r="A16" s="13" t="s">
        <v>26</v>
      </c>
      <c r="B16" s="12" t="s">
        <v>356</v>
      </c>
      <c r="C16" s="12" t="s">
        <v>358</v>
      </c>
      <c r="D16" s="12" t="s">
        <v>254</v>
      </c>
      <c r="E16" s="12" t="s">
        <v>462</v>
      </c>
      <c r="F16" s="12" t="s">
        <v>357</v>
      </c>
      <c r="G16" s="12" t="s">
        <v>300</v>
      </c>
      <c r="H16" s="21" t="s">
        <v>359</v>
      </c>
      <c r="I16" s="21" t="s">
        <v>213</v>
      </c>
      <c r="J16" s="61" t="s">
        <v>216</v>
      </c>
      <c r="K16" s="13"/>
      <c r="L16" s="13" t="s">
        <v>216</v>
      </c>
      <c r="M16" s="111">
        <f>L16*E16</f>
        <v>146.20599999999999</v>
      </c>
      <c r="N16" s="12"/>
      <c r="O16" s="3"/>
    </row>
    <row r="17" spans="1:15">
      <c r="A17" s="13" t="s">
        <v>26</v>
      </c>
      <c r="B17" s="12" t="s">
        <v>360</v>
      </c>
      <c r="C17" s="12" t="s">
        <v>361</v>
      </c>
      <c r="D17" s="12" t="s">
        <v>362</v>
      </c>
      <c r="E17" s="12" t="s">
        <v>463</v>
      </c>
      <c r="F17" s="12"/>
      <c r="G17" s="12" t="s">
        <v>14</v>
      </c>
      <c r="H17" s="21" t="s">
        <v>136</v>
      </c>
      <c r="I17" s="61" t="s">
        <v>313</v>
      </c>
      <c r="J17" s="22" t="s">
        <v>363</v>
      </c>
      <c r="K17" s="13"/>
      <c r="L17" s="13" t="s">
        <v>313</v>
      </c>
      <c r="M17" s="111">
        <f>L17*E17</f>
        <v>126.73499999999999</v>
      </c>
      <c r="N17" s="12"/>
      <c r="O17" s="3"/>
    </row>
    <row r="18" spans="1:15">
      <c r="B18" s="4" t="s">
        <v>27</v>
      </c>
      <c r="N18" s="4"/>
      <c r="O18" s="3"/>
    </row>
    <row r="19" spans="1:15" ht="16">
      <c r="A19" s="92" t="s">
        <v>20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N19" s="4"/>
      <c r="O19" s="3"/>
    </row>
    <row r="20" spans="1:15">
      <c r="A20" s="7" t="s">
        <v>26</v>
      </c>
      <c r="B20" s="6" t="s">
        <v>364</v>
      </c>
      <c r="C20" s="6" t="s">
        <v>365</v>
      </c>
      <c r="D20" s="6" t="s">
        <v>366</v>
      </c>
      <c r="E20" s="6" t="s">
        <v>464</v>
      </c>
      <c r="F20" s="6" t="s">
        <v>357</v>
      </c>
      <c r="G20" s="6" t="s">
        <v>300</v>
      </c>
      <c r="H20" s="15" t="s">
        <v>255</v>
      </c>
      <c r="I20" s="16" t="s">
        <v>210</v>
      </c>
      <c r="J20" s="16" t="s">
        <v>210</v>
      </c>
      <c r="K20" s="7"/>
      <c r="L20" s="7" t="s">
        <v>324</v>
      </c>
      <c r="M20" s="106">
        <f>L20*E20</f>
        <v>147.59800000000001</v>
      </c>
      <c r="N20" s="6"/>
      <c r="O20" s="3"/>
    </row>
    <row r="21" spans="1:15">
      <c r="B21" s="4" t="s">
        <v>27</v>
      </c>
      <c r="N21" s="4"/>
      <c r="O21" s="3"/>
    </row>
    <row r="22" spans="1:15" ht="16">
      <c r="A22" s="92" t="s">
        <v>21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N22" s="4"/>
      <c r="O22" s="3"/>
    </row>
    <row r="23" spans="1:15">
      <c r="A23" s="11" t="s">
        <v>26</v>
      </c>
      <c r="B23" s="10" t="s">
        <v>41</v>
      </c>
      <c r="C23" s="10" t="s">
        <v>368</v>
      </c>
      <c r="D23" s="10" t="s">
        <v>367</v>
      </c>
      <c r="E23" s="10" t="s">
        <v>465</v>
      </c>
      <c r="F23" s="10" t="s">
        <v>134</v>
      </c>
      <c r="G23" s="10"/>
      <c r="H23" s="19" t="s">
        <v>193</v>
      </c>
      <c r="I23" s="62" t="s">
        <v>139</v>
      </c>
      <c r="J23" s="40" t="s">
        <v>141</v>
      </c>
      <c r="K23" s="11"/>
      <c r="L23" s="11" t="s">
        <v>139</v>
      </c>
      <c r="M23" s="109">
        <f>L23*E23</f>
        <v>74.968500000000006</v>
      </c>
      <c r="N23" s="10"/>
      <c r="O23" s="3"/>
    </row>
    <row r="24" spans="1:15">
      <c r="B24" s="4" t="s">
        <v>27</v>
      </c>
      <c r="N24" s="4"/>
      <c r="O24" s="3"/>
    </row>
    <row r="25" spans="1:15" ht="16">
      <c r="A25" s="92" t="s">
        <v>25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N25" s="4"/>
      <c r="O25" s="3"/>
    </row>
    <row r="26" spans="1:15">
      <c r="A26" s="7" t="s">
        <v>26</v>
      </c>
      <c r="B26" s="6" t="s">
        <v>42</v>
      </c>
      <c r="C26" s="6" t="s">
        <v>369</v>
      </c>
      <c r="D26" s="6" t="s">
        <v>370</v>
      </c>
      <c r="E26" s="6" t="s">
        <v>466</v>
      </c>
      <c r="F26" s="6" t="s">
        <v>134</v>
      </c>
      <c r="G26" s="6" t="s">
        <v>14</v>
      </c>
      <c r="H26" s="15" t="s">
        <v>144</v>
      </c>
      <c r="I26" s="15" t="s">
        <v>193</v>
      </c>
      <c r="J26" s="57" t="s">
        <v>140</v>
      </c>
      <c r="K26" s="7"/>
      <c r="L26" s="7" t="s">
        <v>140</v>
      </c>
      <c r="M26" s="106">
        <f>L26*E26</f>
        <v>69.49199999999999</v>
      </c>
      <c r="N26" s="6"/>
      <c r="O26" s="3"/>
    </row>
    <row r="27" spans="1:15">
      <c r="B27" s="4" t="s">
        <v>27</v>
      </c>
      <c r="N27" s="4"/>
      <c r="O27" s="3"/>
    </row>
    <row r="28" spans="1:15" ht="16">
      <c r="A28" s="92" t="s">
        <v>60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N28" s="4"/>
      <c r="O28" s="3"/>
    </row>
    <row r="29" spans="1:15">
      <c r="A29" s="7" t="s">
        <v>26</v>
      </c>
      <c r="B29" s="6" t="s">
        <v>218</v>
      </c>
      <c r="C29" s="6" t="s">
        <v>372</v>
      </c>
      <c r="D29" s="6" t="s">
        <v>371</v>
      </c>
      <c r="E29" s="6" t="s">
        <v>417</v>
      </c>
      <c r="F29" s="6" t="s">
        <v>357</v>
      </c>
      <c r="G29" s="6" t="s">
        <v>373</v>
      </c>
      <c r="H29" s="15" t="s">
        <v>374</v>
      </c>
      <c r="I29" s="57" t="s">
        <v>375</v>
      </c>
      <c r="J29" s="7" t="s">
        <v>376</v>
      </c>
      <c r="K29" s="7"/>
      <c r="L29" s="7" t="s">
        <v>376</v>
      </c>
      <c r="M29" s="106">
        <f>L29*E29</f>
        <v>181.566</v>
      </c>
      <c r="N29" s="6"/>
      <c r="O29" s="3"/>
    </row>
    <row r="30" spans="1:15">
      <c r="B30" s="4" t="s">
        <v>27</v>
      </c>
      <c r="N30" s="4"/>
      <c r="O30" s="3"/>
    </row>
    <row r="31" spans="1:15">
      <c r="B31" s="4" t="s">
        <v>27</v>
      </c>
      <c r="N31" s="4"/>
      <c r="O31" s="3"/>
    </row>
    <row r="32" spans="1:15">
      <c r="B32" s="4" t="s">
        <v>27</v>
      </c>
      <c r="N32" s="4"/>
      <c r="O32" s="3"/>
    </row>
    <row r="33" spans="2:15">
      <c r="B33" s="4" t="s">
        <v>27</v>
      </c>
      <c r="N33" s="4"/>
      <c r="O33" s="3"/>
    </row>
    <row r="34" spans="2:15">
      <c r="B34" s="4" t="s">
        <v>27</v>
      </c>
      <c r="N34" s="4"/>
      <c r="O34" s="3"/>
    </row>
    <row r="35" spans="2:15">
      <c r="B35" s="4" t="s">
        <v>27</v>
      </c>
      <c r="N35" s="4"/>
      <c r="O35" s="3"/>
    </row>
    <row r="36" spans="2:15">
      <c r="B36" s="4" t="s">
        <v>27</v>
      </c>
      <c r="N36" s="4"/>
      <c r="O36" s="3"/>
    </row>
    <row r="37" spans="2:15">
      <c r="B37" s="4" t="s">
        <v>27</v>
      </c>
      <c r="N37" s="4"/>
      <c r="O37" s="3"/>
    </row>
    <row r="38" spans="2:15">
      <c r="B38" s="4" t="s">
        <v>27</v>
      </c>
      <c r="N38" s="4"/>
      <c r="O38" s="3"/>
    </row>
    <row r="39" spans="2:15">
      <c r="B39" s="4" t="s">
        <v>27</v>
      </c>
      <c r="N39" s="4"/>
      <c r="O39" s="3"/>
    </row>
    <row r="40" spans="2:15">
      <c r="B40" s="4" t="s">
        <v>27</v>
      </c>
      <c r="N40" s="4"/>
      <c r="O40" s="3"/>
    </row>
    <row r="41" spans="2:15">
      <c r="B41" s="4" t="s">
        <v>27</v>
      </c>
      <c r="N41" s="4"/>
      <c r="O41" s="3"/>
    </row>
    <row r="42" spans="2:15">
      <c r="B42" s="4" t="s">
        <v>27</v>
      </c>
      <c r="N42" s="4"/>
      <c r="O42" s="3"/>
    </row>
    <row r="43" spans="2:15">
      <c r="B43" s="4" t="s">
        <v>27</v>
      </c>
      <c r="N43" s="4"/>
      <c r="O43" s="3"/>
    </row>
    <row r="44" spans="2:15">
      <c r="B44" s="4" t="s">
        <v>27</v>
      </c>
      <c r="N44" s="4"/>
      <c r="O44" s="3"/>
    </row>
    <row r="45" spans="2:15">
      <c r="B45" s="4" t="s">
        <v>27</v>
      </c>
      <c r="N45" s="4"/>
      <c r="O45" s="3"/>
    </row>
    <row r="46" spans="2:15">
      <c r="B46" s="4" t="s">
        <v>27</v>
      </c>
      <c r="N46" s="4"/>
      <c r="O46" s="3"/>
    </row>
    <row r="47" spans="2:15">
      <c r="B47" s="4" t="s">
        <v>27</v>
      </c>
      <c r="N47" s="4"/>
      <c r="O47" s="3"/>
    </row>
    <row r="48" spans="2:15">
      <c r="B48" s="4" t="s">
        <v>27</v>
      </c>
      <c r="N48" s="4"/>
      <c r="O48" s="3"/>
    </row>
    <row r="49" spans="2:15">
      <c r="B49" s="4" t="s">
        <v>27</v>
      </c>
      <c r="N49" s="4"/>
      <c r="O49" s="3"/>
    </row>
    <row r="50" spans="2:15">
      <c r="B50" s="4" t="s">
        <v>27</v>
      </c>
      <c r="N50" s="4"/>
      <c r="O50" s="3"/>
    </row>
    <row r="51" spans="2:15">
      <c r="B51" s="4" t="s">
        <v>27</v>
      </c>
      <c r="N51" s="4"/>
      <c r="O51" s="3"/>
    </row>
    <row r="52" spans="2:15">
      <c r="B52" s="4" t="s">
        <v>27</v>
      </c>
      <c r="N52" s="4"/>
      <c r="O52" s="3"/>
    </row>
  </sheetData>
  <mergeCells count="21">
    <mergeCell ref="A1:N2"/>
    <mergeCell ref="L3:L4"/>
    <mergeCell ref="M3:M4"/>
    <mergeCell ref="N3:N4"/>
    <mergeCell ref="A5:K5"/>
    <mergeCell ref="A3:A4"/>
    <mergeCell ref="B3:B4"/>
    <mergeCell ref="C3:C4"/>
    <mergeCell ref="D3:D4"/>
    <mergeCell ref="E3:E4"/>
    <mergeCell ref="F3:F4"/>
    <mergeCell ref="G3:G4"/>
    <mergeCell ref="H3:K3"/>
    <mergeCell ref="A8:K8"/>
    <mergeCell ref="A11:K11"/>
    <mergeCell ref="A28:K28"/>
    <mergeCell ref="A12:K12"/>
    <mergeCell ref="A15:K15"/>
    <mergeCell ref="A19:K19"/>
    <mergeCell ref="A22:K22"/>
    <mergeCell ref="A25:K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13"/>
  <sheetViews>
    <sheetView workbookViewId="0">
      <selection sqref="A1:N2"/>
    </sheetView>
  </sheetViews>
  <sheetFormatPr baseColWidth="10" defaultColWidth="8.83203125" defaultRowHeight="13"/>
  <cols>
    <col min="1" max="1" width="7.5" bestFit="1" customWidth="1"/>
    <col min="2" max="2" width="26.33203125" customWidth="1"/>
    <col min="3" max="3" width="27.6640625" customWidth="1"/>
    <col min="5" max="5" width="8.33203125" customWidth="1"/>
    <col min="6" max="6" width="27.33203125" customWidth="1"/>
    <col min="7" max="7" width="26.6640625" customWidth="1"/>
  </cols>
  <sheetData>
    <row r="1" spans="1:19" ht="67.5" customHeight="1">
      <c r="A1" s="73" t="s">
        <v>264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2"/>
      <c r="P1" s="2"/>
      <c r="Q1" s="2"/>
    </row>
    <row r="2" spans="1:19" ht="14" thickBot="1">
      <c r="A2" s="77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"/>
      <c r="P2" s="2"/>
      <c r="Q2" s="2"/>
    </row>
    <row r="3" spans="1:19" ht="14">
      <c r="A3" s="81" t="s">
        <v>468</v>
      </c>
      <c r="B3" s="83" t="s">
        <v>0</v>
      </c>
      <c r="C3" s="85" t="s">
        <v>407</v>
      </c>
      <c r="D3" s="85" t="s">
        <v>7</v>
      </c>
      <c r="E3" s="87" t="s">
        <v>8</v>
      </c>
      <c r="F3" s="87" t="s">
        <v>408</v>
      </c>
      <c r="G3" s="87" t="s">
        <v>6</v>
      </c>
      <c r="H3" s="87" t="s">
        <v>10</v>
      </c>
      <c r="I3" s="87"/>
      <c r="J3" s="87"/>
      <c r="K3" s="87"/>
      <c r="L3" s="87" t="s">
        <v>29</v>
      </c>
      <c r="M3" s="87" t="s">
        <v>3</v>
      </c>
      <c r="N3" s="90" t="s">
        <v>2</v>
      </c>
      <c r="O3" s="1"/>
      <c r="P3" s="1"/>
      <c r="Q3" s="1"/>
    </row>
    <row r="4" spans="1:19" ht="15" thickBot="1">
      <c r="A4" s="82"/>
      <c r="B4" s="84"/>
      <c r="C4" s="86"/>
      <c r="D4" s="86"/>
      <c r="E4" s="86"/>
      <c r="F4" s="86"/>
      <c r="G4" s="86"/>
      <c r="H4" s="23">
        <v>1</v>
      </c>
      <c r="I4" s="23">
        <v>2</v>
      </c>
      <c r="J4" s="23">
        <v>3</v>
      </c>
      <c r="K4" s="23" t="s">
        <v>4</v>
      </c>
      <c r="L4" s="86"/>
      <c r="M4" s="86"/>
      <c r="N4" s="91"/>
      <c r="O4" s="1"/>
      <c r="P4" s="1"/>
      <c r="Q4" s="1"/>
    </row>
    <row r="5" spans="1:19" ht="16">
      <c r="A5" s="92" t="s">
        <v>60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5"/>
      <c r="M5" s="5"/>
      <c r="N5" s="4"/>
      <c r="O5" s="3"/>
      <c r="P5" s="5"/>
      <c r="Q5" s="5"/>
      <c r="R5" s="4"/>
      <c r="S5" s="3"/>
    </row>
    <row r="6" spans="1:19">
      <c r="A6" s="7" t="s">
        <v>26</v>
      </c>
      <c r="B6" s="6" t="s">
        <v>218</v>
      </c>
      <c r="C6" s="6" t="s">
        <v>372</v>
      </c>
      <c r="D6" s="6" t="s">
        <v>371</v>
      </c>
      <c r="E6" s="6" t="s">
        <v>417</v>
      </c>
      <c r="F6" s="6" t="s">
        <v>409</v>
      </c>
      <c r="G6" s="6" t="s">
        <v>373</v>
      </c>
      <c r="H6" s="15" t="s">
        <v>374</v>
      </c>
      <c r="I6" s="57" t="s">
        <v>375</v>
      </c>
      <c r="J6" s="7" t="s">
        <v>376</v>
      </c>
      <c r="K6" s="7"/>
      <c r="L6" s="7" t="s">
        <v>376</v>
      </c>
      <c r="M6" s="106">
        <f>L6*E6</f>
        <v>181.566</v>
      </c>
      <c r="N6" s="6"/>
      <c r="O6" s="3"/>
      <c r="P6" s="5"/>
      <c r="Q6" s="5"/>
      <c r="R6" s="4"/>
      <c r="S6" s="3"/>
    </row>
    <row r="96" spans="3:19">
      <c r="C96" t="s">
        <v>66</v>
      </c>
      <c r="D96" t="s">
        <v>49</v>
      </c>
      <c r="E96" t="s">
        <v>85</v>
      </c>
      <c r="F96" t="s">
        <v>94</v>
      </c>
      <c r="G96" t="s">
        <v>86</v>
      </c>
      <c r="H96" t="s">
        <v>84</v>
      </c>
      <c r="I96">
        <v>67.5</v>
      </c>
      <c r="J96" t="s">
        <v>69</v>
      </c>
      <c r="K96">
        <v>85</v>
      </c>
      <c r="M96" t="s">
        <v>43</v>
      </c>
      <c r="N96" t="s">
        <v>74</v>
      </c>
      <c r="O96" t="s">
        <v>74</v>
      </c>
      <c r="P96" t="s">
        <v>80</v>
      </c>
      <c r="Q96" t="s">
        <v>81</v>
      </c>
      <c r="R96">
        <v>79059033510</v>
      </c>
      <c r="S96" t="s">
        <v>95</v>
      </c>
    </row>
    <row r="97" spans="1:19">
      <c r="A97">
        <v>1</v>
      </c>
      <c r="B97" t="s">
        <v>65</v>
      </c>
      <c r="C97" t="s">
        <v>66</v>
      </c>
      <c r="D97" t="s">
        <v>35</v>
      </c>
      <c r="E97" t="s">
        <v>67</v>
      </c>
      <c r="F97" t="s">
        <v>96</v>
      </c>
      <c r="G97" t="s">
        <v>86</v>
      </c>
      <c r="H97" t="s">
        <v>87</v>
      </c>
      <c r="I97">
        <v>52</v>
      </c>
      <c r="J97" t="s">
        <v>69</v>
      </c>
      <c r="K97">
        <v>70</v>
      </c>
      <c r="M97" t="s">
        <v>33</v>
      </c>
      <c r="N97" t="s">
        <v>74</v>
      </c>
      <c r="O97" t="s">
        <v>74</v>
      </c>
      <c r="P97" t="s">
        <v>62</v>
      </c>
      <c r="Q97" t="s">
        <v>97</v>
      </c>
      <c r="R97">
        <v>89537830078</v>
      </c>
      <c r="S97" t="s">
        <v>92</v>
      </c>
    </row>
    <row r="98" spans="1:19">
      <c r="A98">
        <v>1</v>
      </c>
      <c r="B98" t="s">
        <v>65</v>
      </c>
      <c r="C98" t="s">
        <v>66</v>
      </c>
      <c r="D98" t="s">
        <v>52</v>
      </c>
      <c r="E98" t="s">
        <v>67</v>
      </c>
      <c r="F98" t="s">
        <v>98</v>
      </c>
      <c r="G98" t="s">
        <v>86</v>
      </c>
      <c r="H98" t="s">
        <v>87</v>
      </c>
      <c r="I98">
        <v>75</v>
      </c>
      <c r="J98" t="s">
        <v>69</v>
      </c>
      <c r="K98">
        <v>155</v>
      </c>
      <c r="M98" t="s">
        <v>44</v>
      </c>
      <c r="N98" t="s">
        <v>70</v>
      </c>
      <c r="O98" t="s">
        <v>82</v>
      </c>
      <c r="P98" t="s">
        <v>99</v>
      </c>
      <c r="Q98" t="s">
        <v>100</v>
      </c>
      <c r="R98">
        <v>89609587380</v>
      </c>
      <c r="S98" t="s">
        <v>101</v>
      </c>
    </row>
    <row r="99" spans="1:19">
      <c r="A99">
        <v>1</v>
      </c>
      <c r="B99" t="s">
        <v>65</v>
      </c>
      <c r="C99" t="s">
        <v>66</v>
      </c>
      <c r="D99" t="s">
        <v>53</v>
      </c>
      <c r="E99" t="s">
        <v>67</v>
      </c>
      <c r="F99" t="s">
        <v>102</v>
      </c>
      <c r="G99" t="s">
        <v>86</v>
      </c>
      <c r="H99" t="s">
        <v>87</v>
      </c>
      <c r="I99">
        <v>75</v>
      </c>
      <c r="J99" t="s">
        <v>69</v>
      </c>
      <c r="K99">
        <v>110</v>
      </c>
      <c r="M99" t="s">
        <v>31</v>
      </c>
      <c r="N99" t="s">
        <v>74</v>
      </c>
      <c r="O99" t="s">
        <v>74</v>
      </c>
      <c r="P99" t="s">
        <v>62</v>
      </c>
      <c r="Q99" t="s">
        <v>88</v>
      </c>
      <c r="R99">
        <v>89137538053</v>
      </c>
      <c r="S99" t="s">
        <v>89</v>
      </c>
    </row>
    <row r="100" spans="1:19">
      <c r="A100">
        <v>1</v>
      </c>
      <c r="B100" t="s">
        <v>65</v>
      </c>
      <c r="C100" t="s">
        <v>66</v>
      </c>
      <c r="D100" t="s">
        <v>54</v>
      </c>
      <c r="E100" t="s">
        <v>67</v>
      </c>
      <c r="F100" t="s">
        <v>103</v>
      </c>
      <c r="G100" t="s">
        <v>86</v>
      </c>
      <c r="H100" t="s">
        <v>87</v>
      </c>
      <c r="I100">
        <v>75</v>
      </c>
      <c r="J100" t="s">
        <v>69</v>
      </c>
      <c r="K100">
        <v>100</v>
      </c>
      <c r="M100" t="s">
        <v>34</v>
      </c>
      <c r="N100" t="s">
        <v>74</v>
      </c>
      <c r="O100" t="s">
        <v>74</v>
      </c>
      <c r="P100" t="s">
        <v>80</v>
      </c>
      <c r="Q100" t="s">
        <v>81</v>
      </c>
      <c r="R100">
        <v>89049949137</v>
      </c>
      <c r="S100" t="s">
        <v>104</v>
      </c>
    </row>
    <row r="101" spans="1:19">
      <c r="A101">
        <v>1</v>
      </c>
      <c r="B101" t="s">
        <v>65</v>
      </c>
      <c r="C101" t="s">
        <v>66</v>
      </c>
      <c r="D101" t="s">
        <v>50</v>
      </c>
      <c r="E101" t="s">
        <v>67</v>
      </c>
      <c r="F101" t="s">
        <v>105</v>
      </c>
      <c r="G101" t="s">
        <v>86</v>
      </c>
      <c r="H101" t="s">
        <v>90</v>
      </c>
      <c r="I101">
        <v>60</v>
      </c>
      <c r="J101" t="s">
        <v>69</v>
      </c>
      <c r="K101">
        <v>152.5</v>
      </c>
      <c r="M101" t="s">
        <v>44</v>
      </c>
      <c r="N101" t="s">
        <v>70</v>
      </c>
      <c r="O101" t="s">
        <v>82</v>
      </c>
      <c r="P101" t="s">
        <v>99</v>
      </c>
      <c r="Q101" t="s">
        <v>100</v>
      </c>
      <c r="R101">
        <v>89237536297</v>
      </c>
      <c r="S101" t="s">
        <v>101</v>
      </c>
    </row>
    <row r="102" spans="1:19">
      <c r="A102">
        <v>1</v>
      </c>
      <c r="B102" t="s">
        <v>65</v>
      </c>
      <c r="C102" t="s">
        <v>66</v>
      </c>
      <c r="D102" t="s">
        <v>51</v>
      </c>
      <c r="E102" t="s">
        <v>67</v>
      </c>
      <c r="F102" t="s">
        <v>106</v>
      </c>
      <c r="G102" t="s">
        <v>86</v>
      </c>
      <c r="H102" t="s">
        <v>90</v>
      </c>
      <c r="I102">
        <v>60</v>
      </c>
      <c r="J102" t="s">
        <v>69</v>
      </c>
      <c r="K102">
        <v>130</v>
      </c>
      <c r="M102" t="s">
        <v>44</v>
      </c>
      <c r="N102" t="s">
        <v>70</v>
      </c>
      <c r="O102" t="s">
        <v>82</v>
      </c>
      <c r="P102" t="s">
        <v>99</v>
      </c>
      <c r="Q102" t="s">
        <v>100</v>
      </c>
      <c r="R102">
        <v>89230042529</v>
      </c>
      <c r="S102" t="s">
        <v>101</v>
      </c>
    </row>
    <row r="103" spans="1:19">
      <c r="A103">
        <v>1</v>
      </c>
      <c r="B103" t="s">
        <v>65</v>
      </c>
      <c r="C103" t="s">
        <v>66</v>
      </c>
      <c r="D103" t="s">
        <v>55</v>
      </c>
      <c r="E103" t="s">
        <v>67</v>
      </c>
      <c r="F103" t="s">
        <v>107</v>
      </c>
      <c r="G103" t="s">
        <v>86</v>
      </c>
      <c r="H103" t="s">
        <v>90</v>
      </c>
      <c r="I103">
        <v>75</v>
      </c>
      <c r="J103" t="s">
        <v>69</v>
      </c>
      <c r="K103">
        <v>182.5</v>
      </c>
      <c r="M103" t="s">
        <v>45</v>
      </c>
      <c r="N103" t="s">
        <v>70</v>
      </c>
      <c r="O103" t="s">
        <v>82</v>
      </c>
      <c r="P103" t="s">
        <v>108</v>
      </c>
      <c r="Q103" t="s">
        <v>109</v>
      </c>
      <c r="R103">
        <v>89133683558</v>
      </c>
      <c r="S103" t="s">
        <v>110</v>
      </c>
    </row>
    <row r="104" spans="1:19">
      <c r="A104">
        <v>1</v>
      </c>
      <c r="B104" t="s">
        <v>65</v>
      </c>
      <c r="C104" t="s">
        <v>66</v>
      </c>
      <c r="D104" t="s">
        <v>38</v>
      </c>
      <c r="E104" t="s">
        <v>67</v>
      </c>
      <c r="F104" t="s">
        <v>111</v>
      </c>
      <c r="G104" t="s">
        <v>86</v>
      </c>
      <c r="H104" t="s">
        <v>112</v>
      </c>
      <c r="I104">
        <v>75</v>
      </c>
      <c r="J104" t="s">
        <v>69</v>
      </c>
      <c r="K104">
        <v>170</v>
      </c>
      <c r="M104" t="s">
        <v>32</v>
      </c>
      <c r="N104" t="s">
        <v>70</v>
      </c>
      <c r="O104" t="s">
        <v>78</v>
      </c>
      <c r="P104" t="s">
        <v>79</v>
      </c>
      <c r="Q104" t="s">
        <v>97</v>
      </c>
      <c r="R104">
        <v>89381227264</v>
      </c>
      <c r="S104" t="s">
        <v>113</v>
      </c>
    </row>
    <row r="105" spans="1:19">
      <c r="A105">
        <v>1</v>
      </c>
      <c r="B105" t="s">
        <v>65</v>
      </c>
      <c r="C105" t="s">
        <v>66</v>
      </c>
      <c r="D105" t="s">
        <v>58</v>
      </c>
      <c r="E105" t="s">
        <v>67</v>
      </c>
      <c r="F105" t="s">
        <v>114</v>
      </c>
      <c r="G105" t="s">
        <v>86</v>
      </c>
      <c r="H105" t="s">
        <v>112</v>
      </c>
      <c r="I105">
        <v>82.5</v>
      </c>
      <c r="J105" t="s">
        <v>69</v>
      </c>
      <c r="K105">
        <v>255</v>
      </c>
      <c r="M105" t="s">
        <v>32</v>
      </c>
      <c r="N105" t="s">
        <v>74</v>
      </c>
      <c r="O105" t="s">
        <v>74</v>
      </c>
      <c r="P105" t="s">
        <v>62</v>
      </c>
      <c r="Q105" t="s">
        <v>97</v>
      </c>
      <c r="R105">
        <v>89537830078</v>
      </c>
      <c r="S105" t="s">
        <v>92</v>
      </c>
    </row>
    <row r="106" spans="1:19">
      <c r="A106">
        <v>1</v>
      </c>
      <c r="B106" t="s">
        <v>65</v>
      </c>
      <c r="C106" t="s">
        <v>66</v>
      </c>
      <c r="D106" t="s">
        <v>24</v>
      </c>
      <c r="E106" t="s">
        <v>67</v>
      </c>
      <c r="F106" t="s">
        <v>115</v>
      </c>
      <c r="G106" t="s">
        <v>86</v>
      </c>
      <c r="H106" t="s">
        <v>112</v>
      </c>
      <c r="I106">
        <v>110</v>
      </c>
      <c r="J106" t="s">
        <v>69</v>
      </c>
      <c r="K106">
        <v>190</v>
      </c>
      <c r="M106" t="s">
        <v>33</v>
      </c>
      <c r="N106" t="s">
        <v>74</v>
      </c>
      <c r="O106" t="s">
        <v>74</v>
      </c>
      <c r="P106" t="s">
        <v>62</v>
      </c>
      <c r="Q106" t="s">
        <v>97</v>
      </c>
      <c r="R106">
        <v>89537830078</v>
      </c>
      <c r="S106" t="s">
        <v>92</v>
      </c>
    </row>
    <row r="107" spans="1:19">
      <c r="A107">
        <v>1</v>
      </c>
      <c r="B107" t="s">
        <v>65</v>
      </c>
      <c r="C107" t="s">
        <v>66</v>
      </c>
      <c r="D107" t="s">
        <v>18</v>
      </c>
      <c r="E107" t="s">
        <v>67</v>
      </c>
      <c r="F107" t="s">
        <v>116</v>
      </c>
      <c r="G107" t="s">
        <v>86</v>
      </c>
      <c r="H107" t="s">
        <v>68</v>
      </c>
      <c r="I107">
        <v>67.5</v>
      </c>
      <c r="J107" t="s">
        <v>69</v>
      </c>
      <c r="K107">
        <v>195</v>
      </c>
      <c r="M107" t="s">
        <v>93</v>
      </c>
      <c r="N107" t="s">
        <v>74</v>
      </c>
      <c r="O107" t="s">
        <v>74</v>
      </c>
      <c r="P107" t="s">
        <v>62</v>
      </c>
      <c r="Q107" t="s">
        <v>73</v>
      </c>
      <c r="R107">
        <v>89537830078</v>
      </c>
      <c r="S107" t="s">
        <v>92</v>
      </c>
    </row>
    <row r="108" spans="1:19">
      <c r="A108">
        <v>1</v>
      </c>
      <c r="B108" t="s">
        <v>65</v>
      </c>
      <c r="C108" t="s">
        <v>66</v>
      </c>
      <c r="D108" t="s">
        <v>56</v>
      </c>
      <c r="E108" t="s">
        <v>67</v>
      </c>
      <c r="F108" t="s">
        <v>117</v>
      </c>
      <c r="G108" t="s">
        <v>86</v>
      </c>
      <c r="H108" t="s">
        <v>68</v>
      </c>
      <c r="I108">
        <v>75</v>
      </c>
      <c r="J108" t="s">
        <v>69</v>
      </c>
      <c r="K108">
        <v>240</v>
      </c>
      <c r="M108" t="s">
        <v>76</v>
      </c>
      <c r="N108" t="s">
        <v>70</v>
      </c>
      <c r="O108" t="s">
        <v>71</v>
      </c>
      <c r="P108" t="s">
        <v>72</v>
      </c>
      <c r="Q108" t="s">
        <v>77</v>
      </c>
      <c r="R108">
        <v>89234374566</v>
      </c>
      <c r="S108" t="s">
        <v>118</v>
      </c>
    </row>
    <row r="109" spans="1:19">
      <c r="A109">
        <v>1</v>
      </c>
      <c r="B109" t="s">
        <v>65</v>
      </c>
      <c r="C109" t="s">
        <v>66</v>
      </c>
      <c r="D109" t="s">
        <v>19</v>
      </c>
      <c r="E109" t="s">
        <v>67</v>
      </c>
      <c r="F109" t="s">
        <v>119</v>
      </c>
      <c r="G109" t="s">
        <v>86</v>
      </c>
      <c r="H109" t="s">
        <v>68</v>
      </c>
      <c r="I109">
        <v>75</v>
      </c>
      <c r="J109" t="s">
        <v>69</v>
      </c>
      <c r="K109">
        <v>225</v>
      </c>
      <c r="M109" t="s">
        <v>32</v>
      </c>
      <c r="N109" t="s">
        <v>74</v>
      </c>
      <c r="O109" t="s">
        <v>74</v>
      </c>
      <c r="P109" t="s">
        <v>62</v>
      </c>
      <c r="Q109" t="s">
        <v>97</v>
      </c>
      <c r="R109">
        <v>89137499549</v>
      </c>
      <c r="S109" t="s">
        <v>75</v>
      </c>
    </row>
    <row r="110" spans="1:19">
      <c r="A110">
        <v>1</v>
      </c>
      <c r="B110" t="s">
        <v>65</v>
      </c>
      <c r="C110" t="s">
        <v>66</v>
      </c>
      <c r="D110" t="s">
        <v>57</v>
      </c>
      <c r="E110" t="s">
        <v>67</v>
      </c>
      <c r="F110" t="s">
        <v>120</v>
      </c>
      <c r="G110" t="s">
        <v>86</v>
      </c>
      <c r="H110" t="s">
        <v>68</v>
      </c>
      <c r="I110">
        <v>75</v>
      </c>
      <c r="J110" t="s">
        <v>69</v>
      </c>
      <c r="K110">
        <v>185</v>
      </c>
      <c r="M110" t="s">
        <v>59</v>
      </c>
      <c r="N110" t="s">
        <v>74</v>
      </c>
      <c r="O110" t="s">
        <v>74</v>
      </c>
      <c r="P110" t="s">
        <v>62</v>
      </c>
      <c r="Q110" t="s">
        <v>91</v>
      </c>
      <c r="R110">
        <v>89537830078</v>
      </c>
      <c r="S110" t="s">
        <v>83</v>
      </c>
    </row>
    <row r="111" spans="1:19">
      <c r="A111">
        <v>1</v>
      </c>
      <c r="B111" t="s">
        <v>65</v>
      </c>
      <c r="C111" t="s">
        <v>66</v>
      </c>
      <c r="D111" t="s">
        <v>39</v>
      </c>
      <c r="E111" t="s">
        <v>67</v>
      </c>
      <c r="F111" t="s">
        <v>121</v>
      </c>
      <c r="G111" t="s">
        <v>86</v>
      </c>
      <c r="H111" t="s">
        <v>68</v>
      </c>
      <c r="I111">
        <v>75</v>
      </c>
      <c r="J111" t="s">
        <v>69</v>
      </c>
      <c r="K111">
        <v>170</v>
      </c>
      <c r="M111" t="s">
        <v>44</v>
      </c>
      <c r="N111" t="s">
        <v>70</v>
      </c>
      <c r="O111" t="s">
        <v>82</v>
      </c>
      <c r="P111" t="s">
        <v>99</v>
      </c>
      <c r="Q111" t="s">
        <v>100</v>
      </c>
      <c r="R111">
        <v>89850152213</v>
      </c>
      <c r="S111" t="s">
        <v>101</v>
      </c>
    </row>
    <row r="112" spans="1:19">
      <c r="A112">
        <v>1</v>
      </c>
      <c r="B112" t="s">
        <v>65</v>
      </c>
      <c r="C112" t="s">
        <v>66</v>
      </c>
      <c r="D112" t="s">
        <v>58</v>
      </c>
      <c r="E112" t="s">
        <v>67</v>
      </c>
      <c r="F112" t="s">
        <v>114</v>
      </c>
      <c r="G112" t="s">
        <v>86</v>
      </c>
      <c r="H112" t="s">
        <v>68</v>
      </c>
      <c r="I112">
        <v>82.5</v>
      </c>
      <c r="J112" t="s">
        <v>69</v>
      </c>
      <c r="K112">
        <v>255</v>
      </c>
      <c r="M112" t="s">
        <v>32</v>
      </c>
      <c r="N112" t="s">
        <v>74</v>
      </c>
      <c r="O112" t="s">
        <v>74</v>
      </c>
      <c r="P112" t="s">
        <v>62</v>
      </c>
      <c r="Q112" t="s">
        <v>97</v>
      </c>
      <c r="R112">
        <v>89537830078</v>
      </c>
      <c r="S112" t="s">
        <v>92</v>
      </c>
    </row>
    <row r="113" spans="1:2">
      <c r="A113">
        <v>1</v>
      </c>
      <c r="B113" t="s">
        <v>65</v>
      </c>
    </row>
  </sheetData>
  <mergeCells count="13"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6"/>
  <sheetViews>
    <sheetView workbookViewId="0">
      <selection activeCell="K24" sqref="K24"/>
    </sheetView>
  </sheetViews>
  <sheetFormatPr baseColWidth="10" defaultColWidth="11.5" defaultRowHeight="13"/>
  <cols>
    <col min="1" max="1" width="4.83203125" customWidth="1"/>
    <col min="2" max="2" width="22.5" customWidth="1"/>
    <col min="3" max="3" width="26.1640625" customWidth="1"/>
    <col min="5" max="5" width="11.5" style="105"/>
    <col min="6" max="6" width="19.6640625" customWidth="1"/>
    <col min="7" max="7" width="46" customWidth="1"/>
    <col min="13" max="13" width="11.5" style="105"/>
    <col min="14" max="14" width="20.83203125" customWidth="1"/>
  </cols>
  <sheetData>
    <row r="1" spans="1:18">
      <c r="A1" s="73" t="s">
        <v>386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2"/>
      <c r="P1" s="2"/>
      <c r="Q1" s="2"/>
      <c r="R1" s="2"/>
    </row>
    <row r="2" spans="1:18" ht="14" thickBot="1">
      <c r="A2" s="77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"/>
      <c r="P2" s="2"/>
      <c r="Q2" s="2"/>
      <c r="R2" s="2"/>
    </row>
    <row r="3" spans="1:18" ht="14">
      <c r="A3" s="81" t="s">
        <v>468</v>
      </c>
      <c r="B3" s="83" t="s">
        <v>0</v>
      </c>
      <c r="C3" s="85" t="s">
        <v>407</v>
      </c>
      <c r="D3" s="85" t="s">
        <v>7</v>
      </c>
      <c r="E3" s="100" t="s">
        <v>383</v>
      </c>
      <c r="F3" s="87" t="s">
        <v>408</v>
      </c>
      <c r="G3" s="87" t="s">
        <v>6</v>
      </c>
      <c r="H3" s="87" t="s">
        <v>467</v>
      </c>
      <c r="I3" s="87"/>
      <c r="J3" s="87"/>
      <c r="K3" s="87"/>
      <c r="L3" s="97" t="s">
        <v>29</v>
      </c>
      <c r="M3" s="100" t="s">
        <v>3</v>
      </c>
      <c r="N3" s="90" t="s">
        <v>2</v>
      </c>
      <c r="O3" s="1"/>
      <c r="P3" s="1"/>
      <c r="Q3" s="1"/>
      <c r="R3" s="1"/>
    </row>
    <row r="4" spans="1:18" ht="15" thickBot="1">
      <c r="A4" s="82"/>
      <c r="B4" s="84"/>
      <c r="C4" s="86"/>
      <c r="D4" s="86"/>
      <c r="E4" s="101"/>
      <c r="F4" s="86"/>
      <c r="G4" s="86"/>
      <c r="H4" s="23">
        <v>1</v>
      </c>
      <c r="I4" s="23">
        <v>2</v>
      </c>
      <c r="J4" s="23">
        <v>3</v>
      </c>
      <c r="K4" s="23" t="s">
        <v>4</v>
      </c>
      <c r="L4" s="98"/>
      <c r="M4" s="101"/>
      <c r="N4" s="91"/>
      <c r="O4" s="1"/>
      <c r="P4" s="1"/>
      <c r="Q4" s="1"/>
      <c r="R4" s="1"/>
    </row>
    <row r="5" spans="1:18">
      <c r="A5" s="4"/>
      <c r="B5" s="4"/>
      <c r="C5" s="4"/>
      <c r="D5" s="4"/>
      <c r="E5" s="102"/>
      <c r="F5" s="4"/>
      <c r="G5" s="4"/>
      <c r="H5" s="5"/>
      <c r="I5" s="5"/>
      <c r="J5" s="5"/>
      <c r="K5" s="5"/>
      <c r="L5" s="63"/>
      <c r="M5" s="70"/>
      <c r="N5" s="4"/>
      <c r="O5" s="3"/>
      <c r="P5" s="3"/>
      <c r="Q5" s="3"/>
      <c r="R5" s="3"/>
    </row>
    <row r="6" spans="1:18" ht="16">
      <c r="A6" s="92" t="s">
        <v>17</v>
      </c>
      <c r="B6" s="92"/>
      <c r="C6" s="99"/>
      <c r="D6" s="99"/>
      <c r="E6" s="99"/>
      <c r="F6" s="99"/>
      <c r="G6" s="99"/>
      <c r="H6" s="99"/>
      <c r="I6" s="99"/>
      <c r="J6" s="99"/>
      <c r="K6" s="99"/>
      <c r="L6" s="63"/>
      <c r="M6" s="70"/>
      <c r="N6" s="4"/>
      <c r="O6" s="3"/>
      <c r="P6" s="3"/>
      <c r="Q6" s="3"/>
      <c r="R6" s="3"/>
    </row>
    <row r="7" spans="1:18">
      <c r="A7" s="7" t="s">
        <v>26</v>
      </c>
      <c r="B7" s="6" t="s">
        <v>37</v>
      </c>
      <c r="C7" s="6" t="s">
        <v>387</v>
      </c>
      <c r="D7" s="6" t="s">
        <v>261</v>
      </c>
      <c r="E7" s="103">
        <v>0.73</v>
      </c>
      <c r="F7" s="6" t="s">
        <v>409</v>
      </c>
      <c r="G7" s="6" t="s">
        <v>14</v>
      </c>
      <c r="H7" s="15" t="s">
        <v>186</v>
      </c>
      <c r="I7" s="15" t="s">
        <v>174</v>
      </c>
      <c r="J7" s="57" t="s">
        <v>247</v>
      </c>
      <c r="K7" s="7"/>
      <c r="L7" s="65">
        <v>62.5</v>
      </c>
      <c r="M7" s="106">
        <f>L7*E7</f>
        <v>45.625</v>
      </c>
      <c r="N7" s="6" t="s">
        <v>162</v>
      </c>
      <c r="O7" s="3"/>
      <c r="P7" s="3"/>
      <c r="Q7" s="3"/>
      <c r="R7" s="3"/>
    </row>
    <row r="8" spans="1:18">
      <c r="A8" s="9" t="s">
        <v>26</v>
      </c>
      <c r="B8" s="8" t="s">
        <v>125</v>
      </c>
      <c r="C8" s="8" t="s">
        <v>397</v>
      </c>
      <c r="D8" s="8" t="s">
        <v>384</v>
      </c>
      <c r="E8" s="104">
        <v>0.73070000000000002</v>
      </c>
      <c r="F8" s="6" t="s">
        <v>419</v>
      </c>
      <c r="G8" s="6" t="s">
        <v>14</v>
      </c>
      <c r="H8" s="59" t="s">
        <v>167</v>
      </c>
      <c r="I8" s="17" t="s">
        <v>149</v>
      </c>
      <c r="J8" s="59" t="s">
        <v>186</v>
      </c>
      <c r="K8" s="9"/>
      <c r="L8" s="66">
        <v>55</v>
      </c>
      <c r="M8" s="107">
        <f>L8*E8</f>
        <v>40.188499999999998</v>
      </c>
      <c r="N8" s="8"/>
      <c r="O8" s="3"/>
      <c r="P8" s="3"/>
      <c r="Q8" s="3"/>
      <c r="R8" s="3"/>
    </row>
    <row r="9" spans="1:18">
      <c r="A9" s="4"/>
      <c r="B9" s="4"/>
      <c r="C9" s="4"/>
      <c r="D9" s="4"/>
      <c r="E9" s="102"/>
      <c r="F9" s="4"/>
      <c r="G9" s="4"/>
      <c r="H9" s="5"/>
      <c r="I9" s="5"/>
      <c r="J9" s="5"/>
      <c r="K9" s="5"/>
      <c r="L9" s="63"/>
      <c r="M9" s="70"/>
      <c r="N9" s="4"/>
      <c r="O9" s="3"/>
      <c r="P9" s="3"/>
      <c r="Q9" s="3"/>
      <c r="R9" s="3"/>
    </row>
    <row r="10" spans="1:18" ht="16">
      <c r="A10" s="92" t="s">
        <v>20</v>
      </c>
      <c r="B10" s="92"/>
      <c r="C10" s="99"/>
      <c r="D10" s="99"/>
      <c r="E10" s="99"/>
      <c r="F10" s="99"/>
      <c r="G10" s="99"/>
      <c r="H10" s="99"/>
      <c r="I10" s="99"/>
      <c r="J10" s="99"/>
      <c r="K10" s="99"/>
      <c r="L10" s="63"/>
      <c r="M10" s="70"/>
      <c r="N10" s="4"/>
      <c r="O10" s="3"/>
      <c r="P10" s="3"/>
      <c r="Q10" s="3"/>
      <c r="R10" s="3"/>
    </row>
    <row r="11" spans="1:18">
      <c r="A11" s="7" t="s">
        <v>26</v>
      </c>
      <c r="B11" s="6" t="s">
        <v>133</v>
      </c>
      <c r="C11" s="6" t="s">
        <v>388</v>
      </c>
      <c r="D11" s="6" t="s">
        <v>389</v>
      </c>
      <c r="E11" s="103">
        <v>0.69389999999999996</v>
      </c>
      <c r="F11" s="6" t="s">
        <v>410</v>
      </c>
      <c r="G11" s="6" t="s">
        <v>14</v>
      </c>
      <c r="H11" s="15" t="s">
        <v>183</v>
      </c>
      <c r="I11" s="15" t="s">
        <v>149</v>
      </c>
      <c r="J11" s="15" t="s">
        <v>234</v>
      </c>
      <c r="K11" s="7"/>
      <c r="L11" s="65">
        <v>52.5</v>
      </c>
      <c r="M11" s="106">
        <f>L11*E11</f>
        <v>36.429749999999999</v>
      </c>
      <c r="N11" s="6" t="s">
        <v>390</v>
      </c>
      <c r="O11" s="3"/>
      <c r="P11" s="3"/>
      <c r="Q11" s="3"/>
      <c r="R11" s="3"/>
    </row>
    <row r="12" spans="1:18">
      <c r="A12" s="13" t="s">
        <v>26</v>
      </c>
      <c r="B12" s="12" t="s">
        <v>391</v>
      </c>
      <c r="C12" s="12" t="s">
        <v>392</v>
      </c>
      <c r="D12" s="12" t="s">
        <v>393</v>
      </c>
      <c r="E12" s="116">
        <v>0.69510000000000005</v>
      </c>
      <c r="F12" s="12" t="s">
        <v>409</v>
      </c>
      <c r="G12" s="12" t="s">
        <v>14</v>
      </c>
      <c r="H12" s="21" t="s">
        <v>174</v>
      </c>
      <c r="I12" s="21" t="s">
        <v>175</v>
      </c>
      <c r="J12" s="21" t="s">
        <v>240</v>
      </c>
      <c r="K12" s="13"/>
      <c r="L12" s="69">
        <v>67.5</v>
      </c>
      <c r="M12" s="111">
        <f>L12*E12</f>
        <v>46.919250000000005</v>
      </c>
      <c r="N12" s="12"/>
      <c r="O12" s="3"/>
      <c r="P12" s="3"/>
      <c r="Q12" s="3"/>
      <c r="R12" s="3"/>
    </row>
    <row r="13" spans="1:18">
      <c r="A13" s="4"/>
      <c r="B13" s="4"/>
      <c r="C13" s="4"/>
      <c r="D13" s="4"/>
      <c r="E13" s="102"/>
      <c r="F13" s="4"/>
      <c r="G13" s="4"/>
      <c r="H13" s="5"/>
      <c r="I13" s="5"/>
      <c r="J13" s="5"/>
      <c r="K13" s="5"/>
      <c r="L13" s="63"/>
      <c r="M13" s="70"/>
      <c r="N13" s="4"/>
      <c r="O13" s="3"/>
      <c r="P13" s="3"/>
      <c r="Q13" s="3"/>
      <c r="R13" s="3"/>
    </row>
    <row r="14" spans="1:18" ht="16">
      <c r="A14" s="92" t="s">
        <v>22</v>
      </c>
      <c r="B14" s="92"/>
      <c r="C14" s="99"/>
      <c r="D14" s="99"/>
      <c r="E14" s="99"/>
      <c r="F14" s="99"/>
      <c r="G14" s="99"/>
      <c r="H14" s="99"/>
      <c r="I14" s="99"/>
      <c r="J14" s="99"/>
      <c r="K14" s="99"/>
      <c r="L14" s="63"/>
      <c r="M14" s="70"/>
      <c r="N14" s="4"/>
      <c r="O14" s="3"/>
      <c r="P14" s="3"/>
      <c r="Q14" s="3"/>
      <c r="R14" s="3"/>
    </row>
    <row r="15" spans="1:18">
      <c r="A15" s="7" t="s">
        <v>26</v>
      </c>
      <c r="B15" s="6" t="s">
        <v>301</v>
      </c>
      <c r="C15" s="6" t="s">
        <v>396</v>
      </c>
      <c r="D15" s="6" t="s">
        <v>398</v>
      </c>
      <c r="E15" s="103">
        <v>0.61629999999999996</v>
      </c>
      <c r="F15" s="6" t="s">
        <v>409</v>
      </c>
      <c r="G15" s="6" t="s">
        <v>14</v>
      </c>
      <c r="H15" s="15" t="s">
        <v>175</v>
      </c>
      <c r="I15" s="15" t="s">
        <v>153</v>
      </c>
      <c r="J15" s="58" t="s">
        <v>260</v>
      </c>
      <c r="K15" s="7"/>
      <c r="L15" s="65">
        <v>70</v>
      </c>
      <c r="M15" s="106">
        <f>L15*E15</f>
        <v>43.140999999999998</v>
      </c>
      <c r="N15" s="6" t="s">
        <v>385</v>
      </c>
      <c r="O15" s="3"/>
      <c r="P15" s="3"/>
      <c r="Q15" s="3"/>
      <c r="R15" s="3"/>
    </row>
    <row r="16" spans="1:18">
      <c r="A16" s="13" t="s">
        <v>28</v>
      </c>
      <c r="B16" s="12" t="s">
        <v>230</v>
      </c>
      <c r="C16" s="12" t="s">
        <v>394</v>
      </c>
      <c r="D16" s="12" t="s">
        <v>395</v>
      </c>
      <c r="E16" s="116">
        <v>0.62539999999999996</v>
      </c>
      <c r="F16" s="12" t="s">
        <v>409</v>
      </c>
      <c r="G16" s="12" t="s">
        <v>14</v>
      </c>
      <c r="H16" s="61" t="s">
        <v>167</v>
      </c>
      <c r="I16" s="61" t="s">
        <v>174</v>
      </c>
      <c r="J16" s="21" t="s">
        <v>239</v>
      </c>
      <c r="K16" s="13"/>
      <c r="L16" s="69" t="str">
        <f>"65,0"</f>
        <v>65,0</v>
      </c>
      <c r="M16" s="111" t="str">
        <f>"39,8450"</f>
        <v>39,8450</v>
      </c>
      <c r="N16" s="12" t="s">
        <v>390</v>
      </c>
      <c r="O16" s="3"/>
      <c r="P16" s="3"/>
      <c r="Q16" s="3"/>
      <c r="R16" s="3"/>
    </row>
  </sheetData>
  <mergeCells count="15">
    <mergeCell ref="A10:K10"/>
    <mergeCell ref="A14:K14"/>
    <mergeCell ref="M3:M4"/>
    <mergeCell ref="N3:N4"/>
    <mergeCell ref="A6:K6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"/>
  <sheetViews>
    <sheetView workbookViewId="0">
      <selection activeCell="K23" sqref="K23"/>
    </sheetView>
  </sheetViews>
  <sheetFormatPr baseColWidth="10" defaultColWidth="11.5" defaultRowHeight="13"/>
  <cols>
    <col min="2" max="2" width="28" customWidth="1"/>
    <col min="3" max="3" width="28.6640625" customWidth="1"/>
    <col min="4" max="4" width="11" customWidth="1"/>
    <col min="7" max="7" width="50" customWidth="1"/>
    <col min="13" max="13" width="14.33203125" style="105" customWidth="1"/>
  </cols>
  <sheetData>
    <row r="1" spans="1:15">
      <c r="A1" s="73" t="s">
        <v>386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2"/>
    </row>
    <row r="2" spans="1:15" ht="14" thickBot="1">
      <c r="A2" s="77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"/>
    </row>
    <row r="3" spans="1:15" ht="14">
      <c r="A3" s="81" t="s">
        <v>468</v>
      </c>
      <c r="B3" s="83" t="s">
        <v>0</v>
      </c>
      <c r="C3" s="85" t="s">
        <v>407</v>
      </c>
      <c r="D3" s="85" t="s">
        <v>7</v>
      </c>
      <c r="E3" s="97" t="s">
        <v>383</v>
      </c>
      <c r="F3" s="87" t="s">
        <v>408</v>
      </c>
      <c r="G3" s="87" t="s">
        <v>6</v>
      </c>
      <c r="H3" s="87" t="s">
        <v>467</v>
      </c>
      <c r="I3" s="87"/>
      <c r="J3" s="87"/>
      <c r="K3" s="87"/>
      <c r="L3" s="97" t="s">
        <v>29</v>
      </c>
      <c r="M3" s="100" t="s">
        <v>3</v>
      </c>
      <c r="N3" s="90" t="s">
        <v>2</v>
      </c>
      <c r="O3" s="1"/>
    </row>
    <row r="4" spans="1:15" ht="15" thickBot="1">
      <c r="A4" s="82"/>
      <c r="B4" s="84"/>
      <c r="C4" s="86"/>
      <c r="D4" s="86"/>
      <c r="E4" s="98"/>
      <c r="F4" s="86"/>
      <c r="G4" s="86"/>
      <c r="H4" s="23">
        <v>1</v>
      </c>
      <c r="I4" s="23">
        <v>2</v>
      </c>
      <c r="J4" s="23">
        <v>3</v>
      </c>
      <c r="K4" s="23" t="s">
        <v>4</v>
      </c>
      <c r="L4" s="98"/>
      <c r="M4" s="101"/>
      <c r="N4" s="91"/>
      <c r="O4" s="1"/>
    </row>
    <row r="5" spans="1:15" ht="16">
      <c r="A5" s="92" t="s">
        <v>17</v>
      </c>
      <c r="B5" s="92"/>
      <c r="C5" s="99"/>
      <c r="D5" s="99"/>
      <c r="E5" s="99"/>
      <c r="F5" s="99"/>
      <c r="G5" s="99"/>
      <c r="H5" s="99"/>
      <c r="I5" s="99"/>
      <c r="J5" s="99"/>
      <c r="K5" s="99"/>
      <c r="L5" s="63"/>
      <c r="M5" s="70"/>
      <c r="N5" s="4"/>
      <c r="O5" s="3"/>
    </row>
    <row r="6" spans="1:15">
      <c r="A6" s="7" t="s">
        <v>26</v>
      </c>
      <c r="B6" s="6" t="s">
        <v>229</v>
      </c>
      <c r="C6" s="6" t="s">
        <v>399</v>
      </c>
      <c r="D6" s="6" t="s">
        <v>400</v>
      </c>
      <c r="E6" s="64">
        <v>0.71660000000000001</v>
      </c>
      <c r="F6" s="6" t="s">
        <v>409</v>
      </c>
      <c r="G6" s="6" t="s">
        <v>14</v>
      </c>
      <c r="H6" s="15" t="s">
        <v>153</v>
      </c>
      <c r="I6" s="15" t="s">
        <v>147</v>
      </c>
      <c r="J6" s="71" t="s">
        <v>142</v>
      </c>
      <c r="K6" s="7"/>
      <c r="L6" s="65">
        <v>75</v>
      </c>
      <c r="M6" s="106">
        <f>L6*E6</f>
        <v>53.745000000000005</v>
      </c>
      <c r="N6" s="6"/>
      <c r="O6" s="3"/>
    </row>
    <row r="7" spans="1:15">
      <c r="A7" s="4"/>
      <c r="B7" s="4"/>
      <c r="C7" s="4"/>
      <c r="D7" s="4"/>
      <c r="E7" s="67"/>
      <c r="F7" s="4"/>
      <c r="G7" s="4"/>
      <c r="H7" s="5"/>
      <c r="I7" s="5"/>
      <c r="J7" s="5"/>
      <c r="K7" s="5"/>
      <c r="L7" s="63"/>
      <c r="M7" s="70"/>
      <c r="N7" s="4"/>
      <c r="O7" s="3"/>
    </row>
    <row r="8" spans="1:15" ht="16">
      <c r="A8" s="92" t="s">
        <v>22</v>
      </c>
      <c r="B8" s="92"/>
      <c r="C8" s="99"/>
      <c r="D8" s="99"/>
      <c r="E8" s="99"/>
      <c r="F8" s="99"/>
      <c r="G8" s="99"/>
      <c r="H8" s="99"/>
      <c r="I8" s="99"/>
      <c r="J8" s="99"/>
      <c r="K8" s="99"/>
      <c r="L8" s="63"/>
      <c r="M8" s="70"/>
      <c r="N8" s="4"/>
      <c r="O8" s="3"/>
    </row>
    <row r="9" spans="1:15">
      <c r="A9" s="11" t="s">
        <v>26</v>
      </c>
      <c r="B9" s="10" t="s">
        <v>401</v>
      </c>
      <c r="C9" s="6" t="s">
        <v>402</v>
      </c>
      <c r="D9" s="6" t="s">
        <v>403</v>
      </c>
      <c r="E9" s="64">
        <v>0.61880000000000002</v>
      </c>
      <c r="F9" s="6" t="s">
        <v>409</v>
      </c>
      <c r="G9" s="6" t="s">
        <v>14</v>
      </c>
      <c r="H9" s="15" t="s">
        <v>153</v>
      </c>
      <c r="I9" s="15" t="s">
        <v>142</v>
      </c>
      <c r="J9" s="72" t="s">
        <v>263</v>
      </c>
      <c r="K9" s="7"/>
      <c r="L9" s="65">
        <v>82.5</v>
      </c>
      <c r="M9" s="106">
        <f>L9*E9</f>
        <v>51.051000000000002</v>
      </c>
      <c r="N9" s="6" t="s">
        <v>385</v>
      </c>
      <c r="O9" s="3"/>
    </row>
    <row r="10" spans="1:15">
      <c r="A10" s="4"/>
      <c r="B10" s="4"/>
      <c r="C10" s="4"/>
      <c r="D10" s="4"/>
      <c r="E10" s="67"/>
      <c r="F10" s="4"/>
      <c r="G10" s="4"/>
      <c r="H10" s="5"/>
      <c r="I10" s="5"/>
      <c r="J10" s="5"/>
      <c r="K10" s="5"/>
      <c r="L10" s="63"/>
      <c r="M10" s="70"/>
      <c r="N10" s="4"/>
      <c r="O10" s="3"/>
    </row>
  </sheetData>
  <mergeCells count="14">
    <mergeCell ref="M3:M4"/>
    <mergeCell ref="N3:N4"/>
    <mergeCell ref="A5:K5"/>
    <mergeCell ref="A8:K8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3"/>
  <sheetViews>
    <sheetView workbookViewId="0">
      <selection activeCell="J16" sqref="J16"/>
    </sheetView>
  </sheetViews>
  <sheetFormatPr baseColWidth="10" defaultColWidth="11.5" defaultRowHeight="13"/>
  <cols>
    <col min="2" max="2" width="23.5" customWidth="1"/>
    <col min="3" max="3" width="27.1640625" customWidth="1"/>
    <col min="7" max="7" width="31.5" customWidth="1"/>
    <col min="13" max="13" width="11.5" style="105"/>
    <col min="14" max="14" width="17" customWidth="1"/>
  </cols>
  <sheetData>
    <row r="1" spans="1:15">
      <c r="A1" s="73" t="s">
        <v>386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2"/>
    </row>
    <row r="2" spans="1:15" ht="14" thickBot="1">
      <c r="A2" s="77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  <c r="O2" s="2"/>
    </row>
    <row r="3" spans="1:15" ht="14">
      <c r="A3" s="81" t="s">
        <v>468</v>
      </c>
      <c r="B3" s="83" t="s">
        <v>0</v>
      </c>
      <c r="C3" s="85" t="s">
        <v>407</v>
      </c>
      <c r="D3" s="85" t="s">
        <v>7</v>
      </c>
      <c r="E3" s="97" t="s">
        <v>408</v>
      </c>
      <c r="F3" s="87"/>
      <c r="G3" s="87" t="s">
        <v>6</v>
      </c>
      <c r="H3" s="87" t="s">
        <v>467</v>
      </c>
      <c r="I3" s="87"/>
      <c r="J3" s="87"/>
      <c r="K3" s="87"/>
      <c r="L3" s="97" t="s">
        <v>29</v>
      </c>
      <c r="M3" s="100" t="s">
        <v>3</v>
      </c>
      <c r="N3" s="90" t="s">
        <v>2</v>
      </c>
      <c r="O3" s="1"/>
    </row>
    <row r="4" spans="1:15" ht="15" thickBot="1">
      <c r="A4" s="82"/>
      <c r="B4" s="84"/>
      <c r="C4" s="86"/>
      <c r="D4" s="86"/>
      <c r="E4" s="98"/>
      <c r="F4" s="86"/>
      <c r="G4" s="86"/>
      <c r="H4" s="23">
        <v>1</v>
      </c>
      <c r="I4" s="23">
        <v>2</v>
      </c>
      <c r="J4" s="23">
        <v>3</v>
      </c>
      <c r="K4" s="23" t="s">
        <v>4</v>
      </c>
      <c r="L4" s="98"/>
      <c r="M4" s="101"/>
      <c r="N4" s="91"/>
      <c r="O4" s="1"/>
    </row>
    <row r="5" spans="1:15" ht="16">
      <c r="A5" s="92" t="s">
        <v>17</v>
      </c>
      <c r="B5" s="92"/>
      <c r="C5" s="99"/>
      <c r="D5" s="99"/>
      <c r="E5" s="99"/>
      <c r="F5" s="99"/>
      <c r="G5" s="99"/>
      <c r="H5" s="99"/>
      <c r="I5" s="99"/>
      <c r="J5" s="99"/>
      <c r="K5" s="99"/>
      <c r="L5" s="63"/>
      <c r="M5" s="70"/>
      <c r="N5" s="4"/>
      <c r="O5" s="3"/>
    </row>
    <row r="6" spans="1:15">
      <c r="A6" s="7" t="s">
        <v>26</v>
      </c>
      <c r="B6" s="6" t="s">
        <v>61</v>
      </c>
      <c r="C6" s="6" t="s">
        <v>404</v>
      </c>
      <c r="D6" s="6" t="s">
        <v>352</v>
      </c>
      <c r="E6" s="64" t="s">
        <v>409</v>
      </c>
      <c r="F6" s="6" t="s">
        <v>457</v>
      </c>
      <c r="G6" s="6" t="s">
        <v>14</v>
      </c>
      <c r="H6" s="15" t="s">
        <v>178</v>
      </c>
      <c r="I6" s="15" t="s">
        <v>189</v>
      </c>
      <c r="J6" s="57" t="s">
        <v>166</v>
      </c>
      <c r="K6" s="7"/>
      <c r="L6" s="65">
        <v>40</v>
      </c>
      <c r="M6" s="106">
        <f>L6*F6</f>
        <v>30.108000000000001</v>
      </c>
      <c r="N6" s="6"/>
      <c r="O6" s="3"/>
    </row>
    <row r="7" spans="1:15">
      <c r="A7" s="4"/>
      <c r="B7" s="4"/>
      <c r="C7" s="4"/>
      <c r="D7" s="4"/>
      <c r="E7" s="67"/>
      <c r="F7" s="4"/>
      <c r="G7" s="4"/>
      <c r="H7" s="5"/>
      <c r="I7" s="5"/>
      <c r="J7" s="5"/>
      <c r="K7" s="5"/>
      <c r="L7" s="63"/>
      <c r="M7" s="70"/>
      <c r="N7" s="4"/>
      <c r="O7" s="3"/>
    </row>
    <row r="8" spans="1:15" ht="16">
      <c r="A8" s="92" t="s">
        <v>20</v>
      </c>
      <c r="B8" s="92"/>
      <c r="C8" s="99"/>
      <c r="D8" s="99"/>
      <c r="E8" s="99"/>
      <c r="F8" s="99"/>
      <c r="G8" s="99"/>
      <c r="H8" s="99"/>
      <c r="I8" s="99"/>
      <c r="J8" s="99"/>
      <c r="K8" s="99"/>
      <c r="L8" s="63"/>
      <c r="M8" s="70"/>
      <c r="N8" s="4"/>
      <c r="O8" s="3"/>
    </row>
    <row r="9" spans="1:15">
      <c r="A9" s="13" t="s">
        <v>26</v>
      </c>
      <c r="B9" s="12" t="s">
        <v>391</v>
      </c>
      <c r="C9" s="12" t="s">
        <v>392</v>
      </c>
      <c r="D9" s="12" t="s">
        <v>393</v>
      </c>
      <c r="E9" s="68" t="s">
        <v>409</v>
      </c>
      <c r="F9" s="12" t="s">
        <v>458</v>
      </c>
      <c r="G9" s="12" t="s">
        <v>14</v>
      </c>
      <c r="H9" s="21" t="s">
        <v>153</v>
      </c>
      <c r="I9" s="21" t="s">
        <v>147</v>
      </c>
      <c r="J9" s="21" t="s">
        <v>148</v>
      </c>
      <c r="K9" s="13"/>
      <c r="L9" s="69">
        <v>85</v>
      </c>
      <c r="M9" s="111">
        <f>L9*F9</f>
        <v>59.083500000000001</v>
      </c>
      <c r="N9" s="12"/>
      <c r="O9" s="3"/>
    </row>
    <row r="10" spans="1:15">
      <c r="A10" s="4"/>
      <c r="B10" s="4"/>
      <c r="C10" s="4"/>
      <c r="D10" s="4"/>
      <c r="E10" s="67"/>
      <c r="F10" s="4"/>
      <c r="G10" s="4"/>
      <c r="H10" s="5"/>
      <c r="I10" s="5"/>
      <c r="J10" s="5"/>
      <c r="K10" s="5"/>
      <c r="L10" s="63"/>
      <c r="M10" s="70"/>
      <c r="N10" s="4"/>
      <c r="O10" s="3"/>
    </row>
    <row r="11" spans="1:15" ht="16">
      <c r="A11" s="92" t="s">
        <v>22</v>
      </c>
      <c r="B11" s="92"/>
      <c r="C11" s="99"/>
      <c r="D11" s="99"/>
      <c r="E11" s="99"/>
      <c r="F11" s="99"/>
      <c r="G11" s="99"/>
      <c r="H11" s="99"/>
      <c r="I11" s="99"/>
      <c r="J11" s="99"/>
      <c r="K11" s="99"/>
      <c r="L11" s="63"/>
      <c r="M11" s="70"/>
      <c r="N11" s="4"/>
      <c r="O11" s="3"/>
    </row>
    <row r="12" spans="1:15">
      <c r="A12" s="13" t="s">
        <v>26</v>
      </c>
      <c r="B12" s="12" t="s">
        <v>230</v>
      </c>
      <c r="C12" s="12" t="s">
        <v>394</v>
      </c>
      <c r="D12" s="12" t="s">
        <v>395</v>
      </c>
      <c r="E12" s="68" t="s">
        <v>409</v>
      </c>
      <c r="F12" s="12" t="s">
        <v>459</v>
      </c>
      <c r="G12" s="12" t="s">
        <v>14</v>
      </c>
      <c r="H12" s="61" t="s">
        <v>174</v>
      </c>
      <c r="I12" s="61" t="s">
        <v>153</v>
      </c>
      <c r="J12" s="21" t="s">
        <v>147</v>
      </c>
      <c r="K12" s="13"/>
      <c r="L12" s="69">
        <v>75</v>
      </c>
      <c r="M12" s="111">
        <f>L12*F12</f>
        <v>46.904999999999994</v>
      </c>
      <c r="N12" s="12" t="s">
        <v>390</v>
      </c>
      <c r="O12" s="3"/>
    </row>
    <row r="13" spans="1:15">
      <c r="A13" s="4"/>
      <c r="B13" s="4"/>
      <c r="C13" s="4"/>
      <c r="D13" s="4"/>
      <c r="E13" s="67"/>
      <c r="F13" s="4"/>
      <c r="G13" s="4"/>
      <c r="H13" s="4"/>
      <c r="I13" s="5"/>
      <c r="J13" s="5"/>
      <c r="K13" s="5"/>
      <c r="L13" s="5"/>
      <c r="M13" s="70"/>
      <c r="N13" s="63"/>
      <c r="O13" s="3"/>
    </row>
  </sheetData>
  <mergeCells count="15">
    <mergeCell ref="A5:K5"/>
    <mergeCell ref="A8:K8"/>
    <mergeCell ref="A11:K11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0"/>
  <sheetViews>
    <sheetView tabSelected="1" workbookViewId="0">
      <selection activeCell="J20" sqref="J20"/>
    </sheetView>
  </sheetViews>
  <sheetFormatPr baseColWidth="10" defaultColWidth="11.5" defaultRowHeight="13"/>
  <cols>
    <col min="2" max="2" width="29" customWidth="1"/>
    <col min="3" max="3" width="35.33203125" customWidth="1"/>
    <col min="7" max="7" width="37.83203125" customWidth="1"/>
    <col min="13" max="13" width="11.5" style="105"/>
  </cols>
  <sheetData>
    <row r="1" spans="1:14">
      <c r="A1" s="73" t="s">
        <v>386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</row>
    <row r="2" spans="1:14" ht="14" thickBot="1">
      <c r="A2" s="77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4" ht="14">
      <c r="A3" s="81" t="s">
        <v>468</v>
      </c>
      <c r="B3" s="83" t="s">
        <v>0</v>
      </c>
      <c r="C3" s="85" t="s">
        <v>407</v>
      </c>
      <c r="D3" s="85" t="s">
        <v>7</v>
      </c>
      <c r="E3" s="97" t="s">
        <v>383</v>
      </c>
      <c r="F3" s="87" t="s">
        <v>408</v>
      </c>
      <c r="G3" s="87" t="s">
        <v>6</v>
      </c>
      <c r="H3" s="87" t="s">
        <v>467</v>
      </c>
      <c r="I3" s="87"/>
      <c r="J3" s="87"/>
      <c r="K3" s="87"/>
      <c r="L3" s="97" t="s">
        <v>29</v>
      </c>
      <c r="M3" s="100" t="s">
        <v>3</v>
      </c>
      <c r="N3" s="90" t="s">
        <v>2</v>
      </c>
    </row>
    <row r="4" spans="1:14" ht="15" thickBot="1">
      <c r="A4" s="82"/>
      <c r="B4" s="84"/>
      <c r="C4" s="86"/>
      <c r="D4" s="86"/>
      <c r="E4" s="98"/>
      <c r="F4" s="86"/>
      <c r="G4" s="86"/>
      <c r="H4" s="23">
        <v>1</v>
      </c>
      <c r="I4" s="23">
        <v>2</v>
      </c>
      <c r="J4" s="23">
        <v>3</v>
      </c>
      <c r="K4" s="23" t="s">
        <v>4</v>
      </c>
      <c r="L4" s="98"/>
      <c r="M4" s="101"/>
      <c r="N4" s="91"/>
    </row>
    <row r="5" spans="1:14" ht="16">
      <c r="A5" s="92" t="s">
        <v>17</v>
      </c>
      <c r="B5" s="92"/>
      <c r="C5" s="99"/>
      <c r="D5" s="99"/>
      <c r="E5" s="99"/>
      <c r="F5" s="99"/>
      <c r="G5" s="99"/>
      <c r="H5" s="99"/>
      <c r="I5" s="99"/>
      <c r="J5" s="99"/>
      <c r="K5" s="99"/>
      <c r="L5" s="63"/>
      <c r="M5" s="70"/>
      <c r="N5" s="4"/>
    </row>
    <row r="6" spans="1:14">
      <c r="A6" s="7" t="s">
        <v>26</v>
      </c>
      <c r="B6" s="6" t="s">
        <v>229</v>
      </c>
      <c r="C6" s="6" t="s">
        <v>399</v>
      </c>
      <c r="D6" s="6" t="s">
        <v>400</v>
      </c>
      <c r="E6" s="64">
        <v>0.71660000000000001</v>
      </c>
      <c r="F6" s="6" t="s">
        <v>286</v>
      </c>
      <c r="G6" s="6" t="s">
        <v>14</v>
      </c>
      <c r="H6" s="15" t="s">
        <v>144</v>
      </c>
      <c r="I6" s="15" t="s">
        <v>193</v>
      </c>
      <c r="J6" s="57" t="s">
        <v>139</v>
      </c>
      <c r="K6" s="7"/>
      <c r="L6" s="65">
        <v>115</v>
      </c>
      <c r="M6" s="106">
        <f>L6*E6</f>
        <v>82.409000000000006</v>
      </c>
      <c r="N6" s="6"/>
    </row>
    <row r="7" spans="1:14">
      <c r="A7" s="4"/>
      <c r="B7" s="4"/>
      <c r="C7" s="4"/>
      <c r="D7" s="4"/>
      <c r="E7" s="67"/>
      <c r="F7" s="4"/>
      <c r="G7" s="4"/>
      <c r="H7" s="5"/>
      <c r="I7" s="5"/>
      <c r="J7" s="5"/>
      <c r="K7" s="5"/>
      <c r="L7" s="63"/>
      <c r="M7" s="70"/>
      <c r="N7" s="4"/>
    </row>
    <row r="8" spans="1:14" ht="16">
      <c r="A8" s="92" t="s">
        <v>22</v>
      </c>
      <c r="B8" s="92"/>
      <c r="C8" s="99"/>
      <c r="D8" s="99"/>
      <c r="E8" s="99"/>
      <c r="F8" s="99"/>
      <c r="G8" s="99"/>
      <c r="H8" s="99"/>
      <c r="I8" s="99"/>
      <c r="J8" s="99"/>
      <c r="K8" s="99"/>
      <c r="L8" s="63"/>
      <c r="M8" s="70"/>
      <c r="N8" s="4"/>
    </row>
    <row r="9" spans="1:14">
      <c r="A9" s="11" t="s">
        <v>26</v>
      </c>
      <c r="B9" s="10" t="s">
        <v>401</v>
      </c>
      <c r="C9" s="6" t="s">
        <v>402</v>
      </c>
      <c r="D9" s="6" t="s">
        <v>403</v>
      </c>
      <c r="E9" s="64">
        <v>0.61880000000000002</v>
      </c>
      <c r="F9" s="6" t="s">
        <v>286</v>
      </c>
      <c r="G9" s="6" t="s">
        <v>14</v>
      </c>
      <c r="H9" s="15" t="s">
        <v>153</v>
      </c>
      <c r="I9" s="72" t="s">
        <v>263</v>
      </c>
      <c r="J9" s="72" t="s">
        <v>405</v>
      </c>
      <c r="K9" s="7"/>
      <c r="L9" s="65">
        <v>87.5</v>
      </c>
      <c r="M9" s="106">
        <f>L9*E9</f>
        <v>54.145000000000003</v>
      </c>
      <c r="N9" s="6"/>
    </row>
    <row r="10" spans="1:14">
      <c r="A10" s="4"/>
      <c r="B10" s="4"/>
      <c r="C10" s="4"/>
      <c r="D10" s="4"/>
      <c r="E10" s="67"/>
      <c r="F10" s="4"/>
      <c r="G10" s="4"/>
      <c r="H10" s="5"/>
      <c r="I10" s="5"/>
      <c r="J10" s="5"/>
      <c r="K10" s="5"/>
      <c r="L10" s="63"/>
      <c r="M10" s="70"/>
      <c r="N10" s="4"/>
    </row>
  </sheetData>
  <mergeCells count="14">
    <mergeCell ref="M3:M4"/>
    <mergeCell ref="N3:N4"/>
    <mergeCell ref="A5:K5"/>
    <mergeCell ref="A8:K8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WPF AM Пауэрлифтинг безэкипиров</vt:lpstr>
      <vt:lpstr>WPF PRO Пауэрлифтинг безэкипиро</vt:lpstr>
      <vt:lpstr>WPF АМ силовое двоеборье</vt:lpstr>
      <vt:lpstr>WPF PRO силовое двоеборье</vt:lpstr>
      <vt:lpstr>WPF АМ Жим лежа без экипировки</vt:lpstr>
      <vt:lpstr>WPF PRO Жим лежа безэкипиров</vt:lpstr>
      <vt:lpstr>WPF PRO жим лежа в однослойной</vt:lpstr>
      <vt:lpstr>WPF AM становая тяга</vt:lpstr>
      <vt:lpstr>WPF PRO cтановая тяга</vt:lpstr>
      <vt:lpstr>WBF AM строгий подьем</vt:lpstr>
      <vt:lpstr>WBF PRO строгий подьем</vt:lpstr>
      <vt:lpstr>WBF AM свободный подьем</vt:lpstr>
      <vt:lpstr>WBF PRO свободный подьем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2022-12-28T14:02:54Z</dcterms:modified>
</cp:coreProperties>
</file>